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olunteer\Kennebec Estuary Land Trust\KELT Server - Documents\common\Projects\Water Quality\Collaborations\DMR\Phytoplankton\"/>
    </mc:Choice>
  </mc:AlternateContent>
  <bookViews>
    <workbookView xWindow="0" yWindow="1185" windowWidth="19440" windowHeight="11340"/>
  </bookViews>
  <sheets>
    <sheet name="PhytoCounting" sheetId="1" r:id="rId1"/>
    <sheet name="Cell per Liter Calculator" sheetId="5" r:id="rId2"/>
    <sheet name="StationList" sheetId="4" r:id="rId3"/>
  </sheets>
  <definedNames>
    <definedName name="_xlnm._FilterDatabase" localSheetId="0" hidden="1">PhytoCounting!#REF!</definedName>
    <definedName name="_xlnm._FilterDatabase" localSheetId="2" hidden="1">StationList!$C$2:$C$27</definedName>
    <definedName name="analysistype">StationList!$E$9:$E$11</definedName>
    <definedName name="coverage">StationList!$I$3:$I$6</definedName>
    <definedName name="fixtype">StationList!$E$3:$E$5</definedName>
    <definedName name="jellet">StationList!$G$3:$G$6</definedName>
    <definedName name="liters">StationList!$G$15:$G$18</definedName>
    <definedName name="otheramounts">StationList!$E$21:$E$25</definedName>
    <definedName name="_xlnm.Print_Area" localSheetId="0">PhytoCounting!$A$1:$F$38</definedName>
    <definedName name="QAQC">StationList!$G$9:$G$11</definedName>
    <definedName name="requiredamounts">StationList!$E$14:$E$15</definedName>
    <definedName name="sitenameandnumber">StationList!$C$3:$C$20</definedName>
    <definedName name="specieslist">StationList!$A$3:$A$35</definedName>
    <definedName name="wind">StationList!$G$21:$G$28</definedName>
  </definedNames>
  <calcPr calcId="162913"/>
</workbook>
</file>

<file path=xl/calcChain.xml><?xml version="1.0" encoding="utf-8"?>
<calcChain xmlns="http://schemas.openxmlformats.org/spreadsheetml/2006/main">
  <c r="E6" i="5" l="1"/>
  <c r="E5" i="5"/>
  <c r="E4" i="5"/>
  <c r="D10" i="5"/>
  <c r="D9" i="5"/>
  <c r="D8" i="5"/>
  <c r="D7" i="5"/>
  <c r="D6" i="5"/>
  <c r="D5" i="5"/>
  <c r="D4" i="5"/>
  <c r="C10" i="5"/>
  <c r="D17" i="5" l="1"/>
  <c r="E17" i="5" s="1"/>
  <c r="F17" i="5" s="1"/>
  <c r="B6" i="5"/>
  <c r="C6" i="5"/>
  <c r="F6" i="5" l="1"/>
  <c r="G6" i="5" s="1"/>
  <c r="H6" i="5" s="1"/>
  <c r="D21" i="5"/>
  <c r="E21" i="5" s="1"/>
  <c r="F21" i="5" s="1"/>
  <c r="D20" i="5"/>
  <c r="E20" i="5" s="1"/>
  <c r="F20" i="5" s="1"/>
  <c r="D19" i="5"/>
  <c r="E19" i="5" s="1"/>
  <c r="F19" i="5" s="1"/>
  <c r="D18" i="5"/>
  <c r="E18" i="5" s="1"/>
  <c r="F18" i="5" s="1"/>
  <c r="D16" i="5"/>
  <c r="E16" i="5" s="1"/>
  <c r="F16" i="5" s="1"/>
  <c r="D15" i="5"/>
  <c r="E15" i="5" s="1"/>
  <c r="F15" i="5" s="1"/>
  <c r="C4" i="5"/>
  <c r="B4" i="5"/>
  <c r="F4" i="5" l="1"/>
  <c r="G4" i="5" s="1"/>
  <c r="E10" i="5"/>
  <c r="C5" i="5"/>
  <c r="C7" i="5"/>
  <c r="C8" i="5"/>
  <c r="C9" i="5"/>
  <c r="B10" i="5"/>
  <c r="B9" i="5"/>
  <c r="B8" i="5"/>
  <c r="B7" i="5"/>
  <c r="B5" i="5"/>
  <c r="E9" i="5"/>
  <c r="E8" i="5"/>
  <c r="E7" i="5"/>
  <c r="H4" i="5" l="1"/>
  <c r="F10" i="5"/>
  <c r="G10" i="5" s="1"/>
  <c r="H10" i="5" s="1"/>
  <c r="F9" i="5"/>
  <c r="G9" i="5" s="1"/>
  <c r="H9" i="5" s="1"/>
  <c r="F8" i="5"/>
  <c r="G8" i="5" s="1"/>
  <c r="H8" i="5" s="1"/>
  <c r="F5" i="5"/>
  <c r="G5" i="5" s="1"/>
  <c r="H5" i="5" s="1"/>
  <c r="F7" i="5"/>
  <c r="G7" i="5" s="1"/>
  <c r="H7" i="5" s="1"/>
</calcChain>
</file>

<file path=xl/sharedStrings.xml><?xml version="1.0" encoding="utf-8"?>
<sst xmlns="http://schemas.openxmlformats.org/spreadsheetml/2006/main" count="199" uniqueCount="175">
  <si>
    <t>Alexandrium spp.</t>
  </si>
  <si>
    <t>Asterionellopsis spp.</t>
  </si>
  <si>
    <t>Biddulphia spp.</t>
  </si>
  <si>
    <t>Ceratium fusus</t>
  </si>
  <si>
    <t>Ceratium lineatum</t>
  </si>
  <si>
    <t>Ceratium longipes</t>
  </si>
  <si>
    <t>Chaetoceros socialis</t>
  </si>
  <si>
    <t>Chaetoceros spp.</t>
  </si>
  <si>
    <t>Coscinodiscus spp.</t>
  </si>
  <si>
    <t>Dinophysis acuminata</t>
  </si>
  <si>
    <t>Dinophysis norvegica</t>
  </si>
  <si>
    <t>Dinophysis tripos</t>
  </si>
  <si>
    <t>Ditylum spp.</t>
  </si>
  <si>
    <t>Eucampia spp.</t>
  </si>
  <si>
    <t>Gonyaulax spinifera</t>
  </si>
  <si>
    <t>Guinardia spp.</t>
  </si>
  <si>
    <t>Gymnodinium spp.</t>
  </si>
  <si>
    <t>Gyrosigma spp.</t>
  </si>
  <si>
    <t>Leptocylindrus spp.</t>
  </si>
  <si>
    <t>Melosira spp.</t>
  </si>
  <si>
    <t>Navicula spp.</t>
  </si>
  <si>
    <t>Nitzschia spp.</t>
  </si>
  <si>
    <t>Prorocentrum lima</t>
  </si>
  <si>
    <t>Prorocentrum micans</t>
  </si>
  <si>
    <t>Protoperidinium spp.</t>
  </si>
  <si>
    <t>Pseudo-nitzschia spp.</t>
  </si>
  <si>
    <t>Rhizosolenia spp.</t>
  </si>
  <si>
    <t>Scrippsiella spp.</t>
  </si>
  <si>
    <t>Skeletonema spp.</t>
  </si>
  <si>
    <t>Thalassionema spp.</t>
  </si>
  <si>
    <t>Thalassiosira spp.</t>
  </si>
  <si>
    <t>Target Species</t>
  </si>
  <si>
    <t>Other Samplers:</t>
  </si>
  <si>
    <t>Lead Sampler:</t>
  </si>
  <si>
    <t>Most Numerous Species</t>
  </si>
  <si>
    <t>Salinity:</t>
  </si>
  <si>
    <t>Wind Direction:</t>
  </si>
  <si>
    <t>Species List</t>
  </si>
  <si>
    <t xml:space="preserve">Site Name </t>
  </si>
  <si>
    <t>Liters</t>
  </si>
  <si>
    <t>%Coverage</t>
  </si>
  <si>
    <t>Alex only</t>
  </si>
  <si>
    <t>Analysis Type</t>
  </si>
  <si>
    <t>Everything (HAB and BIO)</t>
  </si>
  <si>
    <t>Target cells only (HAB)</t>
  </si>
  <si>
    <t>Yes</t>
  </si>
  <si>
    <t>No</t>
  </si>
  <si>
    <t>Negative</t>
  </si>
  <si>
    <t>Positive</t>
  </si>
  <si>
    <t>Invalid</t>
  </si>
  <si>
    <t>Jellet</t>
  </si>
  <si>
    <t>Wind</t>
  </si>
  <si>
    <t>N</t>
  </si>
  <si>
    <t>S</t>
  </si>
  <si>
    <t>E</t>
  </si>
  <si>
    <t>W</t>
  </si>
  <si>
    <t>NE</t>
  </si>
  <si>
    <t>NW</t>
  </si>
  <si>
    <t>SE</t>
  </si>
  <si>
    <t>SW</t>
  </si>
  <si>
    <t xml:space="preserve">Maine Phytoplankton Monitoring Program Datasheet </t>
  </si>
  <si>
    <t>No Test Taken</t>
  </si>
  <si>
    <t>Date:</t>
  </si>
  <si>
    <t>Liters Filtered:</t>
  </si>
  <si>
    <t>QAQC</t>
  </si>
  <si>
    <t>4X Magnification Used:</t>
  </si>
  <si>
    <t>%</t>
  </si>
  <si>
    <t>Phippsburg: 12I</t>
  </si>
  <si>
    <t>Brunswick: 11N</t>
  </si>
  <si>
    <t>Yarmouth: 11M</t>
  </si>
  <si>
    <t>Scarborough: 11F</t>
  </si>
  <si>
    <t>Vinalhaven: 18H</t>
  </si>
  <si>
    <t>Rockport: 17F</t>
  </si>
  <si>
    <t>Camden: 17B</t>
  </si>
  <si>
    <t>Monhegan: 16M</t>
  </si>
  <si>
    <t>Bristol/Pemaquid: 15Z</t>
  </si>
  <si>
    <t>Analysis Type:</t>
  </si>
  <si>
    <t>Required Amounts</t>
  </si>
  <si>
    <t>SR slide: 200</t>
  </si>
  <si>
    <t>P  1-10%</t>
  </si>
  <si>
    <t>R  &lt;1%</t>
  </si>
  <si>
    <t>C  11-50%</t>
  </si>
  <si>
    <t>A  &gt;50%</t>
  </si>
  <si>
    <t xml:space="preserve">Time: </t>
  </si>
  <si>
    <r>
      <t xml:space="preserve">Water Temp: </t>
    </r>
    <r>
      <rPr>
        <b/>
        <sz val="14"/>
        <rFont val="Arial"/>
        <family val="2"/>
      </rPr>
      <t/>
    </r>
  </si>
  <si>
    <t>Lugols</t>
  </si>
  <si>
    <t>Formalin</t>
  </si>
  <si>
    <t>FixType</t>
  </si>
  <si>
    <t xml:space="preserve">Final ml after backwashing: </t>
  </si>
  <si>
    <t>Fix Type:</t>
  </si>
  <si>
    <t>N/A</t>
  </si>
  <si>
    <t xml:space="preserve"> Rare: &lt;1%        Present: 1-10%       Common: 11-50%      Abundant: &gt;50%</t>
  </si>
  <si>
    <t xml:space="preserve">        &gt;500 = TNTC (too numerous to count)</t>
  </si>
  <si>
    <t>HAB    MONITORING</t>
  </si>
  <si>
    <t>BIODIVERSITY    MONITORING</t>
  </si>
  <si>
    <t># grids</t>
  </si>
  <si>
    <t>Cell count</t>
  </si>
  <si>
    <t>total cells per 200 grids</t>
  </si>
  <si>
    <t>SR slide: 1000</t>
  </si>
  <si>
    <t xml:space="preserve">Whole Water Completed: </t>
  </si>
  <si>
    <t>10X Magnification Used</t>
  </si>
  <si>
    <t xml:space="preserve">SR Slide Count (#grids):  </t>
  </si>
  <si>
    <t>total cells/L</t>
  </si>
  <si>
    <t>cells</t>
  </si>
  <si>
    <t xml:space="preserve">Dinophysis spp. </t>
  </si>
  <si>
    <t>AL</t>
  </si>
  <si>
    <t>Species</t>
  </si>
  <si>
    <t>PSP Rapid Test:</t>
  </si>
  <si>
    <t>PSP22.33: Mosquito Hbr.</t>
  </si>
  <si>
    <t>PSP19.08: Sylvester Cove</t>
  </si>
  <si>
    <t>PSP25.02: Alley Bay (Beals Dock)</t>
  </si>
  <si>
    <t>PSP25.03: Bluck Duck Cove (DEI)</t>
  </si>
  <si>
    <t>PSP22.03: Salsbury Cove (MDIBL)</t>
  </si>
  <si>
    <t>PSP22.01: Bar Habor</t>
  </si>
  <si>
    <t>PSP19.041: Bagaduce North</t>
  </si>
  <si>
    <t>PSP19.042: Bagaduce South</t>
  </si>
  <si>
    <t xml:space="preserve"> ASP Rapid Test:</t>
  </si>
  <si>
    <t>Other Noteworthy Species</t>
  </si>
  <si>
    <t>Field Data</t>
  </si>
  <si>
    <t>Lab Data</t>
  </si>
  <si>
    <t>Phytoplankton Data</t>
  </si>
  <si>
    <t>PSP19.044: Smith Cove</t>
  </si>
  <si>
    <t>PSP19.34: Parker Point</t>
  </si>
  <si>
    <t>PSP19.346: Peters Cove</t>
  </si>
  <si>
    <t>PSP20.015: Curtis Cove</t>
  </si>
  <si>
    <t>#grids counted</t>
  </si>
  <si>
    <t xml:space="preserve">Cochlodinium polykrikoides </t>
  </si>
  <si>
    <t xml:space="preserve">Prorocentrum lima                                               </t>
  </si>
  <si>
    <t>PSP23.011 Wonsqueak Hbr.</t>
  </si>
  <si>
    <t>PSP25.21 Bucks Hbr.</t>
  </si>
  <si>
    <t>PSP19.33 Blue Hill Falls</t>
  </si>
  <si>
    <t>PSP19.344 Blue Hill Harbor</t>
  </si>
  <si>
    <t>Whole Water Completed</t>
  </si>
  <si>
    <t>Dsum</t>
  </si>
  <si>
    <t>CP</t>
  </si>
  <si>
    <t>PL</t>
  </si>
  <si>
    <t>PN-SM</t>
  </si>
  <si>
    <t>L Filtered</t>
  </si>
  <si>
    <t>Final ML</t>
  </si>
  <si>
    <t>Cells in grids NOT counted</t>
  </si>
  <si>
    <t>PSP20.048 Surry Town Dock</t>
  </si>
  <si>
    <t>CELL ABUNDANCE IN CONCENTRATED PLANKTON SAMPLES</t>
  </si>
  <si>
    <t>CELL ABUNDANCE IN WHOLE WATER PLANKTON SAMPLES</t>
  </si>
  <si>
    <t>Abundance generated from counts on front page.</t>
  </si>
  <si>
    <t>Abundace generated from counts entered below.</t>
  </si>
  <si>
    <r>
      <t xml:space="preserve">AL = </t>
    </r>
    <r>
      <rPr>
        <b/>
        <i/>
        <sz val="14"/>
        <color theme="1"/>
        <rFont val="Garamond"/>
        <family val="1"/>
      </rPr>
      <t>Alexandrium sp.</t>
    </r>
  </si>
  <si>
    <r>
      <t xml:space="preserve">PL = </t>
    </r>
    <r>
      <rPr>
        <b/>
        <i/>
        <sz val="14"/>
        <color theme="1"/>
        <rFont val="Garamond"/>
        <family val="1"/>
      </rPr>
      <t>Prorocentrum lima</t>
    </r>
  </si>
  <si>
    <r>
      <t xml:space="preserve">CP = </t>
    </r>
    <r>
      <rPr>
        <b/>
        <i/>
        <sz val="14"/>
        <color theme="1"/>
        <rFont val="Garamond"/>
        <family val="1"/>
      </rPr>
      <t>Cochlodinium polykrikoides</t>
    </r>
  </si>
  <si>
    <r>
      <t>Ds</t>
    </r>
    <r>
      <rPr>
        <b/>
        <sz val="14"/>
        <color theme="1"/>
        <rFont val="Garamond"/>
        <family val="1"/>
      </rPr>
      <t>um</t>
    </r>
    <r>
      <rPr>
        <b/>
        <sz val="14"/>
        <rFont val="Garamond"/>
        <family val="1"/>
      </rPr>
      <t xml:space="preserve"> = Cumulative </t>
    </r>
    <r>
      <rPr>
        <b/>
        <i/>
        <sz val="14"/>
        <color theme="1"/>
        <rFont val="Garamond"/>
        <family val="1"/>
      </rPr>
      <t>Dinophysis spp.</t>
    </r>
  </si>
  <si>
    <t>PSP10.175 Kennebunk 10F</t>
  </si>
  <si>
    <t>PSP11.133 Chebeague Island Boatyard</t>
  </si>
  <si>
    <t>PSP11.166 Chebeague Island Stone Pier</t>
  </si>
  <si>
    <t>PSP10.2 Cape Porpoise 10E</t>
  </si>
  <si>
    <t>PSP18.21 Hurricane Island</t>
  </si>
  <si>
    <t>PSP18.22 Hurricane Island Dock</t>
  </si>
  <si>
    <t>PSP15.13 Christmas Cove</t>
  </si>
  <si>
    <t xml:space="preserve">Pseudo-nitzschia spp.                 SM ( width &lt; 2.5 µm)                                         </t>
  </si>
  <si>
    <t>Site Number and Name:</t>
  </si>
  <si>
    <t>Photos:</t>
  </si>
  <si>
    <r>
      <t xml:space="preserve">PN-SM = </t>
    </r>
    <r>
      <rPr>
        <b/>
        <i/>
        <sz val="14"/>
        <color theme="1"/>
        <rFont val="Garamond"/>
        <family val="1"/>
      </rPr>
      <t xml:space="preserve">Pseudo-nitzschia sp. </t>
    </r>
    <r>
      <rPr>
        <b/>
        <sz val="14"/>
        <color theme="1"/>
        <rFont val="Garamond"/>
        <family val="1"/>
      </rPr>
      <t>Small Cells</t>
    </r>
  </si>
  <si>
    <t>PSP11.28 Lookout Point 11D</t>
  </si>
  <si>
    <t>PSP23.01 East Pond Cove</t>
  </si>
  <si>
    <t>PSP25.13 Shoppee Pt. (Roque Bluffs Pier)</t>
  </si>
  <si>
    <t>PSP14.012 Georgetown Bay Point: 14A</t>
  </si>
  <si>
    <t>PSP14.088 Georgetown Five Islands: 14C</t>
  </si>
  <si>
    <t>PSP12.077 Orrs Island 12P</t>
  </si>
  <si>
    <t xml:space="preserve">Pseudo-nitzschia spp.                 LG + INT( width 2.5-4 µm)    </t>
  </si>
  <si>
    <t>Karenia spp.</t>
  </si>
  <si>
    <t>Ksum</t>
  </si>
  <si>
    <t>PN-LG/IN</t>
  </si>
  <si>
    <r>
      <t xml:space="preserve">PN-LG/IN = </t>
    </r>
    <r>
      <rPr>
        <b/>
        <i/>
        <sz val="14"/>
        <color theme="1"/>
        <rFont val="Garamond"/>
        <family val="1"/>
      </rPr>
      <t xml:space="preserve">Pseudo-nitzschia sp. </t>
    </r>
    <r>
      <rPr>
        <b/>
        <sz val="14"/>
        <color theme="1"/>
        <rFont val="Garamond"/>
        <family val="1"/>
      </rPr>
      <t>Large and Intermediate Cells</t>
    </r>
  </si>
  <si>
    <r>
      <t>Ks</t>
    </r>
    <r>
      <rPr>
        <b/>
        <sz val="14"/>
        <color theme="1"/>
        <rFont val="Garamond"/>
        <family val="1"/>
      </rPr>
      <t>um</t>
    </r>
    <r>
      <rPr>
        <b/>
        <sz val="14"/>
        <rFont val="Garamond"/>
        <family val="1"/>
      </rPr>
      <t xml:space="preserve"> = Cumulative </t>
    </r>
    <r>
      <rPr>
        <b/>
        <i/>
        <sz val="14"/>
        <color theme="1"/>
        <rFont val="Garamond"/>
        <family val="1"/>
      </rPr>
      <t>Karenia spp.</t>
    </r>
  </si>
  <si>
    <t>Updated 8/14/18 AHV</t>
  </si>
  <si>
    <t>PSP15.21 Pemaquid Point</t>
  </si>
  <si>
    <t xml:space="preserve">Comments: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</si>
</sst>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26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b/>
      <sz val="10"/>
      <name val="Garamond"/>
      <family val="1"/>
    </font>
    <font>
      <sz val="14"/>
      <color indexed="16"/>
      <name val="Garamond"/>
      <family val="1"/>
    </font>
    <font>
      <b/>
      <sz val="14"/>
      <color indexed="16"/>
      <name val="Garamond"/>
      <family val="1"/>
    </font>
    <font>
      <b/>
      <sz val="14"/>
      <name val="Arial"/>
      <family val="2"/>
    </font>
    <font>
      <sz val="12"/>
      <color rgb="FF000000"/>
      <name val="Garamond"/>
      <family val="1"/>
    </font>
    <font>
      <b/>
      <sz val="14"/>
      <color rgb="FF000000"/>
      <name val="Garamond"/>
      <family val="1"/>
    </font>
    <font>
      <sz val="14"/>
      <color rgb="FF000000"/>
      <name val="Garamond"/>
      <family val="1"/>
    </font>
    <font>
      <i/>
      <sz val="14"/>
      <name val="Calibri"/>
      <family val="2"/>
      <scheme val="minor"/>
    </font>
    <font>
      <b/>
      <sz val="16"/>
      <name val="Times New Roman"/>
      <family val="1"/>
    </font>
    <font>
      <sz val="14"/>
      <color indexed="16"/>
      <name val="Garamond"/>
      <family val="1"/>
    </font>
    <font>
      <b/>
      <i/>
      <sz val="14"/>
      <color theme="1"/>
      <name val="Garamond"/>
      <family val="1"/>
    </font>
    <font>
      <b/>
      <sz val="14"/>
      <color theme="1"/>
      <name val="Garamond"/>
      <family val="1"/>
    </font>
  </fonts>
  <fills count="1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49" fontId="13" fillId="0" borderId="2" xfId="0" applyNumberFormat="1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0" fontId="9" fillId="0" borderId="0" xfId="0" applyFont="1" applyBorder="1" applyAlignment="1"/>
    <xf numFmtId="0" fontId="11" fillId="0" borderId="0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Border="1" applyAlignment="1">
      <alignment vertical="center"/>
    </xf>
    <xf numFmtId="0" fontId="15" fillId="0" borderId="0" xfId="0" applyFont="1" applyBorder="1"/>
    <xf numFmtId="0" fontId="16" fillId="2" borderId="0" xfId="0" applyFont="1" applyFill="1" applyBorder="1"/>
    <xf numFmtId="0" fontId="16" fillId="3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5" fillId="4" borderId="0" xfId="0" applyFont="1" applyFill="1" applyBorder="1"/>
    <xf numFmtId="0" fontId="16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8" borderId="0" xfId="0" applyFont="1" applyFill="1" applyBorder="1"/>
    <xf numFmtId="0" fontId="10" fillId="9" borderId="3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/>
    <xf numFmtId="0" fontId="3" fillId="9" borderId="0" xfId="0" applyFont="1" applyFill="1" applyBorder="1" applyAlignment="1"/>
    <xf numFmtId="0" fontId="9" fillId="9" borderId="4" xfId="0" applyFont="1" applyFill="1" applyBorder="1"/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left"/>
    </xf>
    <xf numFmtId="0" fontId="9" fillId="9" borderId="2" xfId="0" applyFont="1" applyFill="1" applyBorder="1"/>
    <xf numFmtId="0" fontId="16" fillId="8" borderId="0" xfId="0" applyFont="1" applyFill="1" applyBorder="1" applyAlignment="1"/>
    <xf numFmtId="0" fontId="18" fillId="0" borderId="0" xfId="0" applyFont="1" applyFill="1"/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20" fillId="0" borderId="0" xfId="0" applyFont="1" applyFill="1"/>
    <xf numFmtId="0" fontId="12" fillId="0" borderId="0" xfId="0" applyFont="1"/>
    <xf numFmtId="1" fontId="13" fillId="10" borderId="12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" fontId="13" fillId="1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10" borderId="9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164" fontId="10" fillId="10" borderId="2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2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right"/>
    </xf>
    <xf numFmtId="0" fontId="10" fillId="9" borderId="0" xfId="0" applyFont="1" applyFill="1" applyBorder="1" applyAlignment="1">
      <alignment horizontal="right" wrapText="1"/>
    </xf>
    <xf numFmtId="0" fontId="10" fillId="10" borderId="3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right" wrapText="1"/>
    </xf>
    <xf numFmtId="0" fontId="10" fillId="9" borderId="0" xfId="0" applyFont="1" applyFill="1" applyBorder="1" applyAlignment="1">
      <alignment horizontal="right"/>
    </xf>
    <xf numFmtId="0" fontId="7" fillId="10" borderId="3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right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16" fillId="14" borderId="0" xfId="0" applyFont="1" applyFill="1" applyBorder="1"/>
    <xf numFmtId="0" fontId="15" fillId="14" borderId="0" xfId="0" applyFont="1" applyFill="1" applyBorder="1"/>
    <xf numFmtId="0" fontId="16" fillId="12" borderId="0" xfId="0" applyFont="1" applyFill="1" applyBorder="1" applyAlignment="1">
      <alignment horizontal="center"/>
    </xf>
    <xf numFmtId="0" fontId="15" fillId="12" borderId="0" xfId="0" applyFont="1" applyFill="1" applyBorder="1"/>
    <xf numFmtId="0" fontId="16" fillId="15" borderId="0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23" fillId="15" borderId="0" xfId="0" applyFont="1" applyFill="1" applyAlignment="1">
      <alignment horizontal="center"/>
    </xf>
    <xf numFmtId="0" fontId="15" fillId="16" borderId="0" xfId="0" applyFont="1" applyFill="1" applyBorder="1"/>
    <xf numFmtId="0" fontId="0" fillId="16" borderId="0" xfId="0" applyFill="1"/>
    <xf numFmtId="0" fontId="4" fillId="10" borderId="11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9" fillId="0" borderId="0" xfId="0" applyFont="1" applyFill="1"/>
    <xf numFmtId="1" fontId="19" fillId="13" borderId="12" xfId="0" applyNumberFormat="1" applyFont="1" applyFill="1" applyBorder="1" applyAlignment="1">
      <alignment horizontal="center"/>
    </xf>
    <xf numFmtId="1" fontId="19" fillId="17" borderId="12" xfId="0" applyNumberFormat="1" applyFont="1" applyFill="1" applyBorder="1" applyAlignment="1">
      <alignment horizontal="center"/>
    </xf>
    <xf numFmtId="1" fontId="19" fillId="13" borderId="9" xfId="0" applyNumberFormat="1" applyFont="1" applyFill="1" applyBorder="1" applyAlignment="1">
      <alignment horizontal="center"/>
    </xf>
    <xf numFmtId="1" fontId="19" fillId="17" borderId="20" xfId="0" applyNumberFormat="1" applyFont="1" applyFill="1" applyBorder="1" applyAlignment="1">
      <alignment horizontal="center"/>
    </xf>
    <xf numFmtId="1" fontId="19" fillId="13" borderId="20" xfId="0" applyNumberFormat="1" applyFont="1" applyFill="1" applyBorder="1" applyAlignment="1">
      <alignment horizontal="center"/>
    </xf>
    <xf numFmtId="1" fontId="19" fillId="13" borderId="10" xfId="0" applyNumberFormat="1" applyFont="1" applyFill="1" applyBorder="1" applyAlignment="1">
      <alignment horizontal="center"/>
    </xf>
    <xf numFmtId="1" fontId="19" fillId="17" borderId="23" xfId="0" applyNumberFormat="1" applyFont="1" applyFill="1" applyBorder="1" applyAlignment="1">
      <alignment horizontal="center"/>
    </xf>
    <xf numFmtId="1" fontId="19" fillId="17" borderId="24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19" fillId="13" borderId="18" xfId="0" applyNumberFormat="1" applyFont="1" applyFill="1" applyBorder="1" applyAlignment="1">
      <alignment horizontal="center"/>
    </xf>
    <xf numFmtId="1" fontId="19" fillId="13" borderId="1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19" fillId="17" borderId="27" xfId="0" applyNumberFormat="1" applyFont="1" applyFill="1" applyBorder="1" applyAlignment="1">
      <alignment horizontal="center"/>
    </xf>
    <xf numFmtId="1" fontId="19" fillId="17" borderId="39" xfId="0" applyNumberFormat="1" applyFont="1" applyFill="1" applyBorder="1" applyAlignment="1">
      <alignment horizontal="center"/>
    </xf>
    <xf numFmtId="1" fontId="19" fillId="13" borderId="39" xfId="0" applyNumberFormat="1" applyFont="1" applyFill="1" applyBorder="1" applyAlignment="1">
      <alignment horizontal="center"/>
    </xf>
    <xf numFmtId="1" fontId="19" fillId="13" borderId="5" xfId="0" applyNumberFormat="1" applyFont="1" applyFill="1" applyBorder="1" applyAlignment="1">
      <alignment horizontal="center"/>
    </xf>
    <xf numFmtId="1" fontId="19" fillId="13" borderId="4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22" fillId="0" borderId="0" xfId="0" applyFont="1"/>
    <xf numFmtId="0" fontId="10" fillId="0" borderId="0" xfId="0" applyFont="1" applyAlignment="1">
      <alignment horizontal="left" vertical="center"/>
    </xf>
    <xf numFmtId="0" fontId="7" fillId="9" borderId="14" xfId="0" applyFont="1" applyFill="1" applyBorder="1" applyAlignment="1">
      <alignment horizontal="center" vertical="center" wrapText="1" shrinkToFit="1"/>
    </xf>
    <xf numFmtId="0" fontId="7" fillId="9" borderId="22" xfId="0" applyFont="1" applyFill="1" applyBorder="1" applyAlignment="1">
      <alignment horizontal="center" vertical="center" wrapText="1" shrinkToFit="1"/>
    </xf>
    <xf numFmtId="0" fontId="7" fillId="9" borderId="11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4" fontId="6" fillId="0" borderId="0" xfId="1" applyFont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left"/>
    </xf>
    <xf numFmtId="0" fontId="10" fillId="10" borderId="11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10" fillId="10" borderId="3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44" fontId="14" fillId="0" borderId="2" xfId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6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6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4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7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7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6"/>
        <name val="Garamond"/>
        <scheme val="none"/>
      </font>
      <fill>
        <patternFill patternType="solid">
          <fgColor indexed="64"/>
          <bgColor indexed="57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List3" displayName="List3" ref="E8:E11" totalsRowShown="0" headerRowDxfId="17" dataDxfId="16">
  <autoFilter ref="E8:E11"/>
  <tableColumns count="1">
    <tableColumn id="1" name="Analysis Type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List6" displayName="List6" ref="A2:A35" totalsRowShown="0" headerRowDxfId="14" dataDxfId="13">
  <autoFilter ref="A2:A35"/>
  <tableColumns count="1">
    <tableColumn id="1" name="Species List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List1" displayName="List1" ref="G20:G28" totalsRowShown="0" headerRowDxfId="11" dataDxfId="10">
  <autoFilter ref="G20:G28"/>
  <tableColumns count="1">
    <tableColumn id="1" name="Wind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List2" displayName="List2" ref="E2:E5" totalsRowShown="0" headerRowDxfId="8" dataDxfId="7">
  <autoFilter ref="E2:E5"/>
  <tableColumns count="1">
    <tableColumn id="1" name="FixType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List7" displayName="List7" ref="G8:G11" totalsRowShown="0" headerRowDxfId="5" dataDxfId="4">
  <autoFilter ref="G8:G11"/>
  <tableColumns count="1">
    <tableColumn id="1" name="QAQC" dataDxfId="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List4" displayName="List4" ref="E13:E15" totalsRowShown="0" headerRowDxfId="2" dataDxfId="1">
  <autoFilter ref="E13:E15"/>
  <tableColumns count="1">
    <tableColumn id="1" name="Required Amo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28" zoomScale="80" zoomScaleNormal="80" workbookViewId="0">
      <selection activeCell="A42" sqref="A42"/>
    </sheetView>
  </sheetViews>
  <sheetFormatPr defaultColWidth="11.42578125" defaultRowHeight="12.75" x14ac:dyDescent="0.2"/>
  <cols>
    <col min="1" max="1" width="34.5703125" style="1" customWidth="1"/>
    <col min="2" max="2" width="17.42578125" style="2" customWidth="1"/>
    <col min="3" max="3" width="31.85546875" style="3" customWidth="1"/>
    <col min="4" max="4" width="15.7109375" style="3" customWidth="1"/>
    <col min="5" max="5" width="22.85546875" style="3" customWidth="1"/>
    <col min="6" max="6" width="20.42578125" style="1" customWidth="1"/>
    <col min="7" max="7" width="13.7109375" style="1" hidden="1" customWidth="1"/>
    <col min="8" max="13" width="13.7109375" style="1" customWidth="1"/>
    <col min="14" max="16384" width="11.42578125" style="1"/>
  </cols>
  <sheetData>
    <row r="1" spans="1:10" ht="12.75" customHeight="1" x14ac:dyDescent="0.2">
      <c r="A1" s="130" t="s">
        <v>60</v>
      </c>
      <c r="B1" s="130"/>
      <c r="C1" s="130"/>
      <c r="D1" s="130"/>
      <c r="E1" s="130"/>
      <c r="F1" s="130"/>
    </row>
    <row r="2" spans="1:10" ht="12.75" customHeight="1" x14ac:dyDescent="0.2">
      <c r="A2" s="130"/>
      <c r="B2" s="130"/>
      <c r="C2" s="130"/>
      <c r="D2" s="130"/>
      <c r="E2" s="130"/>
      <c r="F2" s="130"/>
    </row>
    <row r="3" spans="1:10" ht="12.75" customHeight="1" x14ac:dyDescent="0.2">
      <c r="A3" s="130"/>
      <c r="B3" s="130"/>
      <c r="C3" s="130"/>
      <c r="D3" s="130"/>
      <c r="E3" s="130"/>
      <c r="F3" s="130"/>
    </row>
    <row r="4" spans="1:10" ht="15" customHeight="1" thickBot="1" x14ac:dyDescent="0.25">
      <c r="A4" s="154" t="s">
        <v>172</v>
      </c>
      <c r="B4" s="154"/>
      <c r="C4" s="154"/>
      <c r="D4" s="154"/>
      <c r="E4" s="154"/>
      <c r="F4" s="154"/>
    </row>
    <row r="5" spans="1:10" s="6" customFormat="1" ht="42.75" customHeight="1" thickBot="1" x14ac:dyDescent="0.25">
      <c r="A5" s="151" t="s">
        <v>118</v>
      </c>
      <c r="B5" s="152"/>
      <c r="C5" s="152"/>
      <c r="D5" s="152"/>
      <c r="E5" s="152"/>
      <c r="F5" s="153"/>
      <c r="G5" s="5"/>
      <c r="H5" s="5"/>
    </row>
    <row r="6" spans="1:10" s="5" customFormat="1" ht="42.75" customHeight="1" thickBot="1" x14ac:dyDescent="0.35">
      <c r="A6" s="65" t="s">
        <v>33</v>
      </c>
      <c r="B6" s="136"/>
      <c r="C6" s="136"/>
      <c r="D6" s="136"/>
      <c r="E6" s="136"/>
      <c r="F6" s="137"/>
    </row>
    <row r="7" spans="1:10" s="6" customFormat="1" ht="42.75" customHeight="1" thickBot="1" x14ac:dyDescent="0.35">
      <c r="A7" s="66" t="s">
        <v>32</v>
      </c>
      <c r="B7" s="134"/>
      <c r="C7" s="134"/>
      <c r="D7" s="134"/>
      <c r="E7" s="134"/>
      <c r="F7" s="135"/>
      <c r="G7" s="5"/>
      <c r="H7" s="5"/>
    </row>
    <row r="8" spans="1:10" s="6" customFormat="1" ht="42.75" customHeight="1" thickBot="1" x14ac:dyDescent="0.35">
      <c r="A8" s="65" t="s">
        <v>157</v>
      </c>
      <c r="B8" s="133" t="s">
        <v>163</v>
      </c>
      <c r="C8" s="133"/>
      <c r="D8" s="68" t="s">
        <v>62</v>
      </c>
      <c r="E8" s="71"/>
      <c r="F8" s="72"/>
      <c r="G8" s="5"/>
      <c r="J8" s="11"/>
    </row>
    <row r="9" spans="1:10" s="6" customFormat="1" ht="42.75" customHeight="1" thickBot="1" x14ac:dyDescent="0.35">
      <c r="A9" s="67" t="s">
        <v>84</v>
      </c>
      <c r="B9" s="73"/>
      <c r="C9" s="69" t="s">
        <v>83</v>
      </c>
      <c r="D9" s="74"/>
      <c r="E9" s="68" t="s">
        <v>63</v>
      </c>
      <c r="F9" s="75">
        <v>10</v>
      </c>
      <c r="G9" s="5"/>
      <c r="H9" s="62"/>
    </row>
    <row r="10" spans="1:10" s="6" customFormat="1" ht="42.75" customHeight="1" thickBot="1" x14ac:dyDescent="0.35">
      <c r="A10" s="67" t="s">
        <v>36</v>
      </c>
      <c r="B10" s="76"/>
      <c r="C10" s="70" t="s">
        <v>35</v>
      </c>
      <c r="D10" s="74"/>
      <c r="E10" s="68" t="s">
        <v>88</v>
      </c>
      <c r="F10" s="96">
        <v>15</v>
      </c>
      <c r="G10" s="5"/>
      <c r="H10" s="5"/>
    </row>
    <row r="11" spans="1:10" s="6" customFormat="1" ht="16.5" customHeight="1" thickBot="1" x14ac:dyDescent="0.4">
      <c r="A11" s="14"/>
      <c r="B11" s="15"/>
      <c r="C11" s="12"/>
      <c r="D11" s="12"/>
      <c r="E11" s="12"/>
      <c r="F11" s="13"/>
      <c r="G11" s="5"/>
      <c r="H11" s="5"/>
    </row>
    <row r="12" spans="1:10" s="6" customFormat="1" ht="16.5" customHeight="1" thickBot="1" x14ac:dyDescent="0.4">
      <c r="A12" s="16"/>
      <c r="B12" s="17"/>
      <c r="C12" s="18"/>
      <c r="D12" s="18"/>
      <c r="E12" s="18"/>
      <c r="F12" s="18"/>
      <c r="G12" s="5"/>
      <c r="H12" s="5"/>
    </row>
    <row r="13" spans="1:10" s="6" customFormat="1" ht="42.75" customHeight="1" thickBot="1" x14ac:dyDescent="0.25">
      <c r="A13" s="151" t="s">
        <v>119</v>
      </c>
      <c r="B13" s="152"/>
      <c r="C13" s="152"/>
      <c r="D13" s="152"/>
      <c r="E13" s="152"/>
      <c r="F13" s="153"/>
      <c r="G13" s="5"/>
      <c r="H13" s="5"/>
    </row>
    <row r="14" spans="1:10" s="6" customFormat="1" ht="42.75" customHeight="1" thickBot="1" x14ac:dyDescent="0.4">
      <c r="A14" s="77" t="s">
        <v>76</v>
      </c>
      <c r="B14" s="131" t="s">
        <v>43</v>
      </c>
      <c r="C14" s="131"/>
      <c r="D14" s="42"/>
      <c r="E14" s="78" t="s">
        <v>89</v>
      </c>
      <c r="F14" s="79" t="s">
        <v>90</v>
      </c>
      <c r="G14" s="5"/>
      <c r="H14" s="5"/>
    </row>
    <row r="15" spans="1:10" s="4" customFormat="1" ht="42.75" customHeight="1" thickBot="1" x14ac:dyDescent="0.4">
      <c r="A15" s="80" t="s">
        <v>101</v>
      </c>
      <c r="B15" s="131" t="s">
        <v>78</v>
      </c>
      <c r="C15" s="131"/>
      <c r="D15" s="43"/>
      <c r="E15" s="81" t="s">
        <v>116</v>
      </c>
      <c r="F15" s="82" t="s">
        <v>61</v>
      </c>
      <c r="G15" s="7"/>
      <c r="H15" s="7"/>
    </row>
    <row r="16" spans="1:10" s="4" customFormat="1" ht="42.75" customHeight="1" thickBot="1" x14ac:dyDescent="0.4">
      <c r="A16" s="83" t="s">
        <v>99</v>
      </c>
      <c r="B16" s="132" t="s">
        <v>46</v>
      </c>
      <c r="C16" s="132"/>
      <c r="D16" s="43"/>
      <c r="E16" s="81" t="s">
        <v>107</v>
      </c>
      <c r="F16" s="82" t="s">
        <v>61</v>
      </c>
      <c r="G16" s="7"/>
      <c r="H16" s="7"/>
    </row>
    <row r="17" spans="1:9" s="4" customFormat="1" ht="16.5" customHeight="1" thickBot="1" x14ac:dyDescent="0.4">
      <c r="A17" s="44"/>
      <c r="B17" s="45"/>
      <c r="C17" s="46"/>
      <c r="D17" s="47"/>
      <c r="E17" s="47"/>
      <c r="F17" s="41"/>
      <c r="G17" s="7"/>
      <c r="H17" s="7"/>
    </row>
    <row r="18" spans="1:9" s="7" customFormat="1" ht="16.5" customHeight="1" thickBot="1" x14ac:dyDescent="0.25"/>
    <row r="19" spans="1:9" s="4" customFormat="1" ht="42.75" customHeight="1" thickBot="1" x14ac:dyDescent="0.25">
      <c r="A19" s="151" t="s">
        <v>120</v>
      </c>
      <c r="B19" s="152"/>
      <c r="C19" s="152"/>
      <c r="D19" s="152"/>
      <c r="E19" s="152"/>
      <c r="F19" s="153"/>
      <c r="G19" s="7"/>
      <c r="H19" s="7"/>
    </row>
    <row r="20" spans="1:9" s="4" customFormat="1" ht="42.75" customHeight="1" thickBot="1" x14ac:dyDescent="0.25">
      <c r="A20" s="155" t="s">
        <v>93</v>
      </c>
      <c r="B20" s="156"/>
      <c r="C20" s="157"/>
      <c r="D20" s="155" t="s">
        <v>94</v>
      </c>
      <c r="E20" s="156"/>
      <c r="F20" s="157"/>
      <c r="G20" s="7"/>
      <c r="H20" s="7"/>
      <c r="I20" s="7"/>
    </row>
    <row r="21" spans="1:9" s="4" customFormat="1" ht="42.75" customHeight="1" thickBot="1" x14ac:dyDescent="0.25">
      <c r="A21" s="167" t="s">
        <v>92</v>
      </c>
      <c r="B21" s="168"/>
      <c r="C21" s="169"/>
      <c r="D21" s="127" t="s">
        <v>91</v>
      </c>
      <c r="E21" s="128"/>
      <c r="F21" s="129"/>
      <c r="G21" s="7"/>
      <c r="H21" s="7"/>
      <c r="I21" s="7"/>
    </row>
    <row r="22" spans="1:9" s="4" customFormat="1" ht="42.75" customHeight="1" thickBot="1" x14ac:dyDescent="0.25">
      <c r="A22" s="124" t="s">
        <v>100</v>
      </c>
      <c r="B22" s="125"/>
      <c r="C22" s="126"/>
      <c r="D22" s="124" t="s">
        <v>65</v>
      </c>
      <c r="E22" s="125"/>
      <c r="F22" s="126"/>
      <c r="G22" s="7"/>
      <c r="H22" s="7"/>
      <c r="I22" s="7"/>
    </row>
    <row r="23" spans="1:9" s="4" customFormat="1" ht="42.75" customHeight="1" x14ac:dyDescent="0.2">
      <c r="A23" s="55" t="s">
        <v>31</v>
      </c>
      <c r="B23" s="56" t="s">
        <v>103</v>
      </c>
      <c r="C23" s="57" t="s">
        <v>125</v>
      </c>
      <c r="D23" s="158" t="s">
        <v>34</v>
      </c>
      <c r="E23" s="159"/>
      <c r="F23" s="20" t="s">
        <v>66</v>
      </c>
      <c r="G23" s="7"/>
      <c r="H23" s="7"/>
      <c r="I23" s="7"/>
    </row>
    <row r="24" spans="1:9" s="4" customFormat="1" ht="42.75" customHeight="1" x14ac:dyDescent="0.2">
      <c r="A24" s="84" t="s">
        <v>0</v>
      </c>
      <c r="B24" s="54">
        <v>0</v>
      </c>
      <c r="C24" s="58">
        <v>200</v>
      </c>
      <c r="D24" s="164"/>
      <c r="E24" s="139"/>
      <c r="F24" s="60"/>
      <c r="G24" s="7"/>
      <c r="H24" s="7"/>
      <c r="I24" s="7"/>
    </row>
    <row r="25" spans="1:9" s="4" customFormat="1" ht="42.75" customHeight="1" x14ac:dyDescent="0.2">
      <c r="A25" s="85" t="s">
        <v>166</v>
      </c>
      <c r="B25" s="54">
        <v>0</v>
      </c>
      <c r="C25" s="58">
        <v>200</v>
      </c>
      <c r="D25" s="164"/>
      <c r="E25" s="139"/>
      <c r="F25" s="60"/>
      <c r="G25" s="7"/>
      <c r="H25" s="7"/>
      <c r="I25" s="7"/>
    </row>
    <row r="26" spans="1:9" s="4" customFormat="1" ht="42.75" customHeight="1" x14ac:dyDescent="0.2">
      <c r="A26" s="85" t="s">
        <v>156</v>
      </c>
      <c r="B26" s="54">
        <v>0</v>
      </c>
      <c r="C26" s="58">
        <v>200</v>
      </c>
      <c r="D26" s="138"/>
      <c r="E26" s="139"/>
      <c r="F26" s="63"/>
      <c r="G26" s="7"/>
      <c r="H26" s="7"/>
      <c r="I26" s="7"/>
    </row>
    <row r="27" spans="1:9" s="4" customFormat="1" ht="42.75" customHeight="1" thickBot="1" x14ac:dyDescent="0.25">
      <c r="A27" s="85" t="s">
        <v>127</v>
      </c>
      <c r="B27" s="54">
        <v>0</v>
      </c>
      <c r="C27" s="58">
        <v>200</v>
      </c>
      <c r="D27" s="165"/>
      <c r="E27" s="166"/>
      <c r="F27" s="63"/>
      <c r="G27" s="8"/>
      <c r="H27" s="7"/>
      <c r="I27" s="7"/>
    </row>
    <row r="28" spans="1:9" s="4" customFormat="1" ht="42.75" customHeight="1" thickBot="1" x14ac:dyDescent="0.25">
      <c r="A28" s="84" t="s">
        <v>126</v>
      </c>
      <c r="B28" s="54">
        <v>0</v>
      </c>
      <c r="C28" s="58">
        <v>200</v>
      </c>
      <c r="D28" s="160" t="s">
        <v>117</v>
      </c>
      <c r="E28" s="160"/>
      <c r="F28" s="161"/>
      <c r="G28" s="9"/>
    </row>
    <row r="29" spans="1:9" s="4" customFormat="1" ht="42.75" customHeight="1" thickBot="1" x14ac:dyDescent="0.25">
      <c r="A29" s="86" t="s">
        <v>104</v>
      </c>
      <c r="B29" s="54">
        <v>0</v>
      </c>
      <c r="C29" s="58">
        <v>200</v>
      </c>
      <c r="D29" s="162"/>
      <c r="E29" s="163"/>
      <c r="F29" s="64"/>
      <c r="G29" s="10"/>
    </row>
    <row r="30" spans="1:9" s="4" customFormat="1" ht="42.75" customHeight="1" thickBot="1" x14ac:dyDescent="0.25">
      <c r="A30" s="86" t="s">
        <v>167</v>
      </c>
      <c r="B30" s="54">
        <v>0</v>
      </c>
      <c r="C30" s="58">
        <v>200</v>
      </c>
      <c r="D30" s="149"/>
      <c r="E30" s="150"/>
      <c r="F30" s="61"/>
      <c r="G30" s="10"/>
    </row>
    <row r="31" spans="1:9" s="4" customFormat="1" ht="36" customHeight="1" x14ac:dyDescent="0.2">
      <c r="A31" s="140" t="s">
        <v>174</v>
      </c>
      <c r="B31" s="141"/>
      <c r="C31" s="141"/>
      <c r="D31" s="141"/>
      <c r="E31" s="141"/>
      <c r="F31" s="142"/>
    </row>
    <row r="32" spans="1:9" s="4" customFormat="1" ht="24" customHeight="1" x14ac:dyDescent="0.2">
      <c r="A32" s="143"/>
      <c r="B32" s="144"/>
      <c r="C32" s="144"/>
      <c r="D32" s="144"/>
      <c r="E32" s="144"/>
      <c r="F32" s="145"/>
    </row>
    <row r="33" spans="1:7" s="4" customFormat="1" ht="38.25" customHeight="1" x14ac:dyDescent="0.2">
      <c r="A33" s="143"/>
      <c r="B33" s="144"/>
      <c r="C33" s="144"/>
      <c r="D33" s="144"/>
      <c r="E33" s="144"/>
      <c r="F33" s="145"/>
      <c r="G33"/>
    </row>
    <row r="34" spans="1:7" s="4" customFormat="1" ht="18" customHeight="1" x14ac:dyDescent="0.2">
      <c r="A34" s="143"/>
      <c r="B34" s="144"/>
      <c r="C34" s="144"/>
      <c r="D34" s="144"/>
      <c r="E34" s="144"/>
      <c r="F34" s="145"/>
      <c r="G34"/>
    </row>
    <row r="35" spans="1:7" s="4" customFormat="1" ht="18" customHeight="1" x14ac:dyDescent="0.2">
      <c r="A35" s="143"/>
      <c r="B35" s="144"/>
      <c r="C35" s="144"/>
      <c r="D35" s="144"/>
      <c r="E35" s="144"/>
      <c r="F35" s="145"/>
      <c r="G35"/>
    </row>
    <row r="36" spans="1:7" s="4" customFormat="1" ht="18" customHeight="1" x14ac:dyDescent="0.2">
      <c r="A36" s="143"/>
      <c r="B36" s="144"/>
      <c r="C36" s="144"/>
      <c r="D36" s="144"/>
      <c r="E36" s="144"/>
      <c r="F36" s="145"/>
      <c r="G36"/>
    </row>
    <row r="37" spans="1:7" s="4" customFormat="1" ht="0.75" customHeight="1" x14ac:dyDescent="0.2">
      <c r="A37" s="143"/>
      <c r="B37" s="144"/>
      <c r="C37" s="144"/>
      <c r="D37" s="144"/>
      <c r="E37" s="144"/>
      <c r="F37" s="145"/>
      <c r="G37"/>
    </row>
    <row r="38" spans="1:7" s="4" customFormat="1" ht="24.75" hidden="1" customHeight="1" thickBot="1" x14ac:dyDescent="0.25">
      <c r="A38" s="146"/>
      <c r="B38" s="147"/>
      <c r="C38" s="147"/>
      <c r="D38" s="147"/>
      <c r="E38" s="147"/>
      <c r="F38" s="148"/>
      <c r="G38"/>
    </row>
    <row r="39" spans="1:7" s="4" customFormat="1" ht="24.75" customHeight="1" x14ac:dyDescent="0.3">
      <c r="A39" s="122" t="s">
        <v>158</v>
      </c>
      <c r="B39"/>
      <c r="F39"/>
      <c r="G39"/>
    </row>
    <row r="40" spans="1:7" s="4" customFormat="1" ht="24.75" customHeight="1" x14ac:dyDescent="0.2">
      <c r="A40"/>
      <c r="B40"/>
      <c r="C40"/>
      <c r="D40"/>
      <c r="E40"/>
      <c r="F40"/>
      <c r="G40"/>
    </row>
    <row r="41" spans="1:7" s="4" customFormat="1" ht="24.75" customHeight="1" x14ac:dyDescent="0.2">
      <c r="A41"/>
      <c r="B41"/>
      <c r="C41"/>
      <c r="D41"/>
      <c r="E41"/>
      <c r="F41"/>
      <c r="G41"/>
    </row>
    <row r="42" spans="1:7" s="4" customFormat="1" ht="27" customHeight="1" x14ac:dyDescent="0.2">
      <c r="A42"/>
      <c r="B42"/>
      <c r="C42"/>
      <c r="D42"/>
      <c r="E42"/>
      <c r="F42"/>
      <c r="G42"/>
    </row>
    <row r="43" spans="1:7" s="4" customFormat="1" ht="30.95" customHeight="1" x14ac:dyDescent="0.2">
      <c r="A43"/>
      <c r="B43"/>
      <c r="C43"/>
      <c r="D43"/>
      <c r="E43"/>
      <c r="F43"/>
      <c r="G43"/>
    </row>
    <row r="44" spans="1:7" s="4" customFormat="1" ht="30.95" customHeight="1" x14ac:dyDescent="0.2">
      <c r="A44"/>
      <c r="B44"/>
      <c r="C44"/>
      <c r="D44"/>
      <c r="E44"/>
      <c r="F44"/>
      <c r="G44"/>
    </row>
    <row r="45" spans="1:7" s="4" customFormat="1" ht="36.950000000000003" customHeight="1" x14ac:dyDescent="0.2">
      <c r="A45"/>
      <c r="B45"/>
      <c r="C45"/>
      <c r="D45"/>
      <c r="E45"/>
      <c r="F45"/>
      <c r="G45"/>
    </row>
    <row r="46" spans="1:7" s="4" customFormat="1" x14ac:dyDescent="0.2">
      <c r="A46"/>
      <c r="B46"/>
      <c r="C46"/>
      <c r="D46"/>
      <c r="E46"/>
      <c r="F46"/>
      <c r="G46"/>
    </row>
    <row r="47" spans="1:7" s="4" customFormat="1" x14ac:dyDescent="0.2">
      <c r="A47"/>
      <c r="B47"/>
      <c r="C47"/>
      <c r="D47"/>
      <c r="E47"/>
      <c r="F47"/>
      <c r="G47"/>
    </row>
    <row r="48" spans="1:7" s="4" customFormat="1" x14ac:dyDescent="0.2">
      <c r="A48"/>
      <c r="B48"/>
      <c r="C48"/>
      <c r="D48"/>
      <c r="E48"/>
      <c r="F48"/>
      <c r="G48"/>
    </row>
    <row r="49" spans="1:7" s="4" customFormat="1" x14ac:dyDescent="0.2">
      <c r="A49"/>
      <c r="B49"/>
      <c r="C49"/>
      <c r="D49"/>
      <c r="E49"/>
      <c r="F49"/>
      <c r="G49"/>
    </row>
    <row r="50" spans="1:7" s="4" customFormat="1" x14ac:dyDescent="0.2">
      <c r="A50"/>
      <c r="B50"/>
      <c r="C50"/>
      <c r="D50"/>
      <c r="E50"/>
      <c r="F50"/>
      <c r="G50"/>
    </row>
    <row r="51" spans="1:7" s="4" customFormat="1" x14ac:dyDescent="0.2">
      <c r="A51"/>
      <c r="B51"/>
      <c r="C51"/>
      <c r="D51"/>
      <c r="E51"/>
      <c r="F51"/>
      <c r="G51"/>
    </row>
    <row r="52" spans="1:7" s="4" customFormat="1" x14ac:dyDescent="0.2">
      <c r="A52"/>
      <c r="B52"/>
      <c r="C52"/>
      <c r="D52"/>
      <c r="E52"/>
      <c r="F52"/>
      <c r="G52"/>
    </row>
    <row r="53" spans="1:7" s="4" customFormat="1" x14ac:dyDescent="0.2">
      <c r="A53"/>
      <c r="B53"/>
      <c r="C53"/>
      <c r="D53"/>
      <c r="E53"/>
      <c r="F53"/>
      <c r="G53"/>
    </row>
    <row r="54" spans="1:7" s="4" customFormat="1" x14ac:dyDescent="0.2">
      <c r="A54"/>
      <c r="B54"/>
      <c r="C54"/>
      <c r="D54"/>
      <c r="E54"/>
      <c r="F54"/>
      <c r="G54"/>
    </row>
    <row r="55" spans="1:7" s="4" customFormat="1" x14ac:dyDescent="0.2">
      <c r="A55"/>
      <c r="B55"/>
      <c r="C55"/>
      <c r="D55"/>
      <c r="E55"/>
      <c r="F55"/>
      <c r="G55"/>
    </row>
    <row r="56" spans="1:7" s="4" customFormat="1" x14ac:dyDescent="0.2">
      <c r="A56"/>
      <c r="B56"/>
      <c r="C56"/>
      <c r="D56"/>
      <c r="E56"/>
      <c r="F56"/>
      <c r="G56"/>
    </row>
    <row r="57" spans="1:7" s="4" customFormat="1" x14ac:dyDescent="0.2">
      <c r="A57"/>
      <c r="B57"/>
      <c r="C57"/>
      <c r="D57"/>
      <c r="E57"/>
      <c r="F57"/>
      <c r="G57"/>
    </row>
    <row r="58" spans="1:7" s="4" customFormat="1" x14ac:dyDescent="0.2">
      <c r="A58"/>
      <c r="B58"/>
      <c r="C58"/>
      <c r="D58"/>
      <c r="E58"/>
      <c r="F58"/>
      <c r="G58"/>
    </row>
    <row r="59" spans="1:7" s="4" customFormat="1" x14ac:dyDescent="0.2">
      <c r="A59"/>
      <c r="B59"/>
      <c r="C59"/>
      <c r="D59"/>
      <c r="E59"/>
      <c r="F59"/>
      <c r="G59"/>
    </row>
    <row r="60" spans="1:7" s="4" customFormat="1" x14ac:dyDescent="0.2">
      <c r="B60" s="11"/>
      <c r="C60"/>
      <c r="D60"/>
      <c r="E60"/>
      <c r="F60"/>
      <c r="G60"/>
    </row>
    <row r="61" spans="1:7" s="4" customFormat="1" x14ac:dyDescent="0.2">
      <c r="B61" s="11"/>
      <c r="C61"/>
      <c r="D61"/>
      <c r="E61"/>
      <c r="F61"/>
      <c r="G61"/>
    </row>
    <row r="62" spans="1:7" s="4" customFormat="1" x14ac:dyDescent="0.2">
      <c r="B62" s="11"/>
      <c r="C62" s="7"/>
      <c r="D62" s="7"/>
      <c r="E62" s="7"/>
      <c r="G62"/>
    </row>
    <row r="63" spans="1:7" s="4" customFormat="1" x14ac:dyDescent="0.2">
      <c r="B63" s="11"/>
      <c r="C63" s="7"/>
      <c r="D63" s="7"/>
      <c r="E63" s="7"/>
    </row>
    <row r="64" spans="1:7" s="4" customFormat="1" x14ac:dyDescent="0.2">
      <c r="B64" s="11"/>
      <c r="C64" s="7"/>
      <c r="D64" s="7"/>
      <c r="E64" s="7"/>
    </row>
    <row r="65" spans="1:5" s="4" customFormat="1" x14ac:dyDescent="0.2">
      <c r="B65" s="11"/>
      <c r="C65" s="7"/>
      <c r="D65" s="7"/>
      <c r="E65" s="7"/>
    </row>
    <row r="66" spans="1:5" s="4" customFormat="1" x14ac:dyDescent="0.2">
      <c r="B66" s="11"/>
      <c r="C66" s="7"/>
      <c r="D66" s="7"/>
      <c r="E66" s="7"/>
    </row>
    <row r="67" spans="1:5" s="4" customFormat="1" x14ac:dyDescent="0.2">
      <c r="B67" s="11"/>
      <c r="C67" s="7"/>
      <c r="D67" s="7"/>
      <c r="E67" s="7"/>
    </row>
    <row r="68" spans="1:5" s="4" customFormat="1" x14ac:dyDescent="0.2">
      <c r="A68" s="1"/>
      <c r="B68" s="2"/>
      <c r="C68" s="7"/>
      <c r="D68" s="7"/>
      <c r="E68" s="7"/>
    </row>
  </sheetData>
  <mergeCells count="26">
    <mergeCell ref="D26:E26"/>
    <mergeCell ref="A31:F38"/>
    <mergeCell ref="D30:E30"/>
    <mergeCell ref="A5:F5"/>
    <mergeCell ref="A4:F4"/>
    <mergeCell ref="A13:F13"/>
    <mergeCell ref="A19:F19"/>
    <mergeCell ref="D20:F20"/>
    <mergeCell ref="D23:E23"/>
    <mergeCell ref="D28:F28"/>
    <mergeCell ref="D29:E29"/>
    <mergeCell ref="D24:E24"/>
    <mergeCell ref="D25:E25"/>
    <mergeCell ref="D27:E27"/>
    <mergeCell ref="A20:C20"/>
    <mergeCell ref="A21:C21"/>
    <mergeCell ref="A22:C22"/>
    <mergeCell ref="D21:F21"/>
    <mergeCell ref="D22:F22"/>
    <mergeCell ref="A1:F3"/>
    <mergeCell ref="B14:C14"/>
    <mergeCell ref="B15:C15"/>
    <mergeCell ref="B16:C16"/>
    <mergeCell ref="B8:C8"/>
    <mergeCell ref="B7:F7"/>
    <mergeCell ref="B6:F6"/>
  </mergeCells>
  <phoneticPr fontId="2" type="noConversion"/>
  <dataValidations xWindow="457" yWindow="439" count="9">
    <dataValidation type="list" allowBlank="1" showInputMessage="1" showErrorMessage="1" sqref="F24:F27 F29:F30">
      <formula1>coverage</formula1>
    </dataValidation>
    <dataValidation type="list" allowBlank="1" showInputMessage="1" showErrorMessage="1" sqref="D24:D27 D29:D30">
      <formula1>specieslist</formula1>
    </dataValidation>
    <dataValidation type="list" allowBlank="1" showInputMessage="1" showErrorMessage="1" sqref="B14:C14">
      <formula1>analysistype</formula1>
    </dataValidation>
    <dataValidation type="list" allowBlank="1" showInputMessage="1" showErrorMessage="1" sqref="B15:C15">
      <formula1>requiredamounts</formula1>
    </dataValidation>
    <dataValidation type="list" allowBlank="1" showInputMessage="1" showErrorMessage="1" sqref="F15:F16">
      <formula1>jellet</formula1>
    </dataValidation>
    <dataValidation type="list" allowBlank="1" showInputMessage="1" showErrorMessage="1" sqref="B10">
      <formula1>wind</formula1>
    </dataValidation>
    <dataValidation type="whole" allowBlank="1" showInputMessage="1" showErrorMessage="1" prompt="This should be recorded as °C" sqref="B9">
      <formula1>-5</formula1>
      <formula2>25</formula2>
    </dataValidation>
    <dataValidation allowBlank="1" showInputMessage="1" showErrorMessage="1" prompt="This should be in military time" sqref="D9"/>
    <dataValidation type="list" allowBlank="1" showErrorMessage="1" prompt=" Please enter yes or no " sqref="F14">
      <formula1>fixtype</formula1>
    </dataValidation>
  </dataValidations>
  <pageMargins left="0.31" right="0.37" top="0.17" bottom="0.16" header="0.27" footer="0.16"/>
  <pageSetup scale="6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457" yWindow="439" count="2">
        <x14:dataValidation type="list" allowBlank="1" showInputMessage="1" showErrorMessage="1">
          <x14:formula1>
            <xm:f>StationList!$E$18:$E$19</xm:f>
          </x14:formula1>
          <xm:sqref>B16:C16</xm:sqref>
        </x14:dataValidation>
        <x14:dataValidation type="list" allowBlank="1" showInputMessage="1" showErrorMessage="1">
          <x14:formula1>
            <xm:f>StationList!$C$3:$C$41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A30" sqref="A30:C30"/>
    </sheetView>
  </sheetViews>
  <sheetFormatPr defaultColWidth="10.85546875" defaultRowHeight="12.75" x14ac:dyDescent="0.2"/>
  <cols>
    <col min="1" max="1" width="16.42578125" style="59" customWidth="1"/>
    <col min="2" max="2" width="32" style="50" customWidth="1"/>
    <col min="3" max="5" width="25" style="50" customWidth="1"/>
    <col min="6" max="6" width="19.140625" style="50" customWidth="1"/>
    <col min="7" max="7" width="26.140625" style="50" customWidth="1"/>
    <col min="8" max="8" width="19.140625" style="50" customWidth="1"/>
    <col min="9" max="9" width="10.85546875" style="50"/>
    <col min="10" max="10" width="23.85546875" style="50" customWidth="1"/>
    <col min="11" max="11" width="26.140625" style="50" customWidth="1"/>
    <col min="12" max="16384" width="10.85546875" style="50"/>
  </cols>
  <sheetData>
    <row r="1" spans="1:9" s="53" customFormat="1" ht="24.95" customHeight="1" x14ac:dyDescent="0.3">
      <c r="A1" s="170" t="s">
        <v>141</v>
      </c>
      <c r="B1" s="171"/>
      <c r="C1" s="171"/>
      <c r="D1" s="171"/>
      <c r="E1" s="171"/>
      <c r="F1" s="171"/>
      <c r="G1" s="171"/>
      <c r="H1" s="172"/>
      <c r="I1" s="52"/>
    </row>
    <row r="2" spans="1:9" s="53" customFormat="1" ht="24.95" customHeight="1" thickBot="1" x14ac:dyDescent="0.35">
      <c r="A2" s="173" t="s">
        <v>143</v>
      </c>
      <c r="B2" s="174"/>
      <c r="C2" s="174"/>
      <c r="D2" s="174"/>
      <c r="E2" s="174"/>
      <c r="F2" s="174"/>
      <c r="G2" s="174"/>
      <c r="H2" s="175"/>
      <c r="I2" s="52"/>
    </row>
    <row r="3" spans="1:9" ht="38.25" thickBot="1" x14ac:dyDescent="0.3">
      <c r="A3" s="117" t="s">
        <v>106</v>
      </c>
      <c r="B3" s="118" t="s">
        <v>96</v>
      </c>
      <c r="C3" s="118" t="s">
        <v>95</v>
      </c>
      <c r="D3" s="118" t="s">
        <v>137</v>
      </c>
      <c r="E3" s="118" t="s">
        <v>138</v>
      </c>
      <c r="F3" s="118" t="s">
        <v>139</v>
      </c>
      <c r="G3" s="118" t="s">
        <v>97</v>
      </c>
      <c r="H3" s="119" t="s">
        <v>102</v>
      </c>
      <c r="I3" s="49"/>
    </row>
    <row r="4" spans="1:9" ht="18.75" x14ac:dyDescent="0.3">
      <c r="A4" s="111" t="s">
        <v>105</v>
      </c>
      <c r="B4" s="116">
        <f>PhytoCounting!B24</f>
        <v>0</v>
      </c>
      <c r="C4" s="114">
        <f>PhytoCounting!C24</f>
        <v>200</v>
      </c>
      <c r="D4" s="114">
        <f>PhytoCounting!F9</f>
        <v>10</v>
      </c>
      <c r="E4" s="114">
        <f>PhytoCounting!F10</f>
        <v>15</v>
      </c>
      <c r="F4" s="114">
        <f t="shared" ref="F4:F10" si="0">(200-C4)*(B4/C4)</f>
        <v>0</v>
      </c>
      <c r="G4" s="114">
        <f t="shared" ref="G4:G10" si="1">B4+F4</f>
        <v>0</v>
      </c>
      <c r="H4" s="115">
        <f>G4*(5*(E4/D4))</f>
        <v>0</v>
      </c>
      <c r="I4" s="49"/>
    </row>
    <row r="5" spans="1:9" ht="18.75" x14ac:dyDescent="0.3">
      <c r="A5" s="107" t="s">
        <v>169</v>
      </c>
      <c r="B5" s="109">
        <f>PhytoCounting!B25</f>
        <v>0</v>
      </c>
      <c r="C5" s="99">
        <f>PhytoCounting!C25</f>
        <v>200</v>
      </c>
      <c r="D5" s="99">
        <f>PhytoCounting!F9</f>
        <v>10</v>
      </c>
      <c r="E5" s="99">
        <f>PhytoCounting!F10</f>
        <v>15</v>
      </c>
      <c r="F5" s="99">
        <f t="shared" si="0"/>
        <v>0</v>
      </c>
      <c r="G5" s="99">
        <f t="shared" si="1"/>
        <v>0</v>
      </c>
      <c r="H5" s="101">
        <f t="shared" ref="H5:H10" si="2">G5*(5*(E5/D5))</f>
        <v>0</v>
      </c>
      <c r="I5" s="49"/>
    </row>
    <row r="6" spans="1:9" ht="18.75" x14ac:dyDescent="0.3">
      <c r="A6" s="107" t="s">
        <v>136</v>
      </c>
      <c r="B6" s="109">
        <f>PhytoCounting!B26</f>
        <v>0</v>
      </c>
      <c r="C6" s="99">
        <f>PhytoCounting!C26</f>
        <v>200</v>
      </c>
      <c r="D6" s="99">
        <f>PhytoCounting!F9</f>
        <v>10</v>
      </c>
      <c r="E6" s="99">
        <f>PhytoCounting!F10</f>
        <v>15</v>
      </c>
      <c r="F6" s="99">
        <f t="shared" ref="F6" si="3">(200-C6)*(B6/C6)</f>
        <v>0</v>
      </c>
      <c r="G6" s="99">
        <f t="shared" ref="G6" si="4">B6+F6</f>
        <v>0</v>
      </c>
      <c r="H6" s="101">
        <f t="shared" ref="H6" si="5">G6*(5*(E6/D6))</f>
        <v>0</v>
      </c>
      <c r="I6" s="49"/>
    </row>
    <row r="7" spans="1:9" ht="18.75" x14ac:dyDescent="0.3">
      <c r="A7" s="107" t="s">
        <v>135</v>
      </c>
      <c r="B7" s="109">
        <f>PhytoCounting!B27</f>
        <v>0</v>
      </c>
      <c r="C7" s="99">
        <f>PhytoCounting!C27</f>
        <v>200</v>
      </c>
      <c r="D7" s="99">
        <f>PhytoCounting!F9</f>
        <v>10</v>
      </c>
      <c r="E7" s="99">
        <f>PhytoCounting!F10</f>
        <v>15</v>
      </c>
      <c r="F7" s="99">
        <f t="shared" si="0"/>
        <v>0</v>
      </c>
      <c r="G7" s="99">
        <f t="shared" si="1"/>
        <v>0</v>
      </c>
      <c r="H7" s="101">
        <f t="shared" si="2"/>
        <v>0</v>
      </c>
      <c r="I7" s="49"/>
    </row>
    <row r="8" spans="1:9" ht="18.75" x14ac:dyDescent="0.3">
      <c r="A8" s="107" t="s">
        <v>134</v>
      </c>
      <c r="B8" s="109">
        <f>PhytoCounting!B28</f>
        <v>0</v>
      </c>
      <c r="C8" s="99">
        <f>PhytoCounting!C28</f>
        <v>200</v>
      </c>
      <c r="D8" s="99">
        <f>PhytoCounting!F9</f>
        <v>10</v>
      </c>
      <c r="E8" s="99">
        <f>PhytoCounting!F10</f>
        <v>15</v>
      </c>
      <c r="F8" s="99">
        <f t="shared" si="0"/>
        <v>0</v>
      </c>
      <c r="G8" s="99">
        <f t="shared" si="1"/>
        <v>0</v>
      </c>
      <c r="H8" s="101">
        <f t="shared" si="2"/>
        <v>0</v>
      </c>
      <c r="I8" s="49"/>
    </row>
    <row r="9" spans="1:9" ht="19.5" thickBot="1" x14ac:dyDescent="0.35">
      <c r="A9" s="108" t="s">
        <v>133</v>
      </c>
      <c r="B9" s="109">
        <f>PhytoCounting!B29</f>
        <v>0</v>
      </c>
      <c r="C9" s="99">
        <f>PhytoCounting!C29</f>
        <v>200</v>
      </c>
      <c r="D9" s="99">
        <f>PhytoCounting!F9</f>
        <v>10</v>
      </c>
      <c r="E9" s="99">
        <f>PhytoCounting!F10</f>
        <v>15</v>
      </c>
      <c r="F9" s="99">
        <f t="shared" si="0"/>
        <v>0</v>
      </c>
      <c r="G9" s="99">
        <f t="shared" si="1"/>
        <v>0</v>
      </c>
      <c r="H9" s="101">
        <f t="shared" si="2"/>
        <v>0</v>
      </c>
      <c r="I9" s="49"/>
    </row>
    <row r="10" spans="1:9" ht="19.5" thickBot="1" x14ac:dyDescent="0.35">
      <c r="A10" s="108" t="s">
        <v>168</v>
      </c>
      <c r="B10" s="110">
        <f>PhytoCounting!B30</f>
        <v>0</v>
      </c>
      <c r="C10" s="99">
        <f>PhytoCounting!C30</f>
        <v>200</v>
      </c>
      <c r="D10" s="99">
        <f>PhytoCounting!F9</f>
        <v>10</v>
      </c>
      <c r="E10" s="103">
        <f>PhytoCounting!F10</f>
        <v>15</v>
      </c>
      <c r="F10" s="103">
        <f t="shared" si="0"/>
        <v>0</v>
      </c>
      <c r="G10" s="103">
        <f t="shared" si="1"/>
        <v>0</v>
      </c>
      <c r="H10" s="104">
        <f t="shared" si="2"/>
        <v>0</v>
      </c>
      <c r="I10" s="49"/>
    </row>
    <row r="11" spans="1:9" ht="16.5" thickBot="1" x14ac:dyDescent="0.3">
      <c r="B11" s="51"/>
      <c r="C11" s="49"/>
      <c r="D11" s="49"/>
      <c r="E11" s="49"/>
      <c r="F11" s="49"/>
      <c r="G11" s="19"/>
      <c r="H11" s="19"/>
      <c r="I11" s="49"/>
    </row>
    <row r="12" spans="1:9" ht="18.75" x14ac:dyDescent="0.3">
      <c r="A12" s="170" t="s">
        <v>142</v>
      </c>
      <c r="B12" s="171"/>
      <c r="C12" s="171"/>
      <c r="D12" s="171"/>
      <c r="E12" s="171"/>
      <c r="F12" s="172"/>
      <c r="G12" s="97"/>
      <c r="H12" s="97"/>
      <c r="I12" s="49"/>
    </row>
    <row r="13" spans="1:9" ht="19.5" thickBot="1" x14ac:dyDescent="0.35">
      <c r="A13" s="176" t="s">
        <v>144</v>
      </c>
      <c r="B13" s="177"/>
      <c r="C13" s="177"/>
      <c r="D13" s="177"/>
      <c r="E13" s="177"/>
      <c r="F13" s="178"/>
      <c r="G13" s="97"/>
      <c r="H13" s="97"/>
      <c r="I13" s="49"/>
    </row>
    <row r="14" spans="1:9" ht="38.25" thickBot="1" x14ac:dyDescent="0.3">
      <c r="A14" s="117" t="s">
        <v>106</v>
      </c>
      <c r="B14" s="118" t="s">
        <v>96</v>
      </c>
      <c r="C14" s="118" t="s">
        <v>95</v>
      </c>
      <c r="D14" s="118" t="s">
        <v>139</v>
      </c>
      <c r="E14" s="118" t="s">
        <v>97</v>
      </c>
      <c r="F14" s="119" t="s">
        <v>102</v>
      </c>
      <c r="I14" s="49"/>
    </row>
    <row r="15" spans="1:9" ht="18.75" x14ac:dyDescent="0.3">
      <c r="A15" s="111" t="s">
        <v>105</v>
      </c>
      <c r="B15" s="112">
        <v>0</v>
      </c>
      <c r="C15" s="113">
        <v>200</v>
      </c>
      <c r="D15" s="114">
        <f t="shared" ref="D15:D21" si="6">(200-C15)*(B15/C15)</f>
        <v>0</v>
      </c>
      <c r="E15" s="114">
        <f t="shared" ref="E15:E21" si="7">B15+D15</f>
        <v>0</v>
      </c>
      <c r="F15" s="115">
        <f>E15*5000</f>
        <v>0</v>
      </c>
      <c r="I15" s="49"/>
    </row>
    <row r="16" spans="1:9" ht="18.75" x14ac:dyDescent="0.3">
      <c r="A16" s="107" t="s">
        <v>169</v>
      </c>
      <c r="B16" s="105">
        <v>0</v>
      </c>
      <c r="C16" s="100">
        <v>200</v>
      </c>
      <c r="D16" s="99">
        <f t="shared" si="6"/>
        <v>0</v>
      </c>
      <c r="E16" s="99">
        <f t="shared" si="7"/>
        <v>0</v>
      </c>
      <c r="F16" s="101">
        <f t="shared" ref="F16:F21" si="8">E16*5000</f>
        <v>0</v>
      </c>
      <c r="I16" s="49"/>
    </row>
    <row r="17" spans="1:9" ht="18.75" x14ac:dyDescent="0.3">
      <c r="A17" s="107" t="s">
        <v>136</v>
      </c>
      <c r="B17" s="105">
        <v>0</v>
      </c>
      <c r="C17" s="100">
        <v>200</v>
      </c>
      <c r="D17" s="99">
        <f t="shared" ref="D17" si="9">(200-C17)*(B17/C17)</f>
        <v>0</v>
      </c>
      <c r="E17" s="99">
        <f t="shared" ref="E17" si="10">B17+D17</f>
        <v>0</v>
      </c>
      <c r="F17" s="101">
        <f t="shared" ref="F17" si="11">E17*5000</f>
        <v>0</v>
      </c>
      <c r="I17" s="49"/>
    </row>
    <row r="18" spans="1:9" ht="18.75" x14ac:dyDescent="0.3">
      <c r="A18" s="107" t="s">
        <v>135</v>
      </c>
      <c r="B18" s="105">
        <v>0</v>
      </c>
      <c r="C18" s="100">
        <v>200</v>
      </c>
      <c r="D18" s="99">
        <f t="shared" si="6"/>
        <v>0</v>
      </c>
      <c r="E18" s="99">
        <f t="shared" si="7"/>
        <v>0</v>
      </c>
      <c r="F18" s="101">
        <f t="shared" si="8"/>
        <v>0</v>
      </c>
    </row>
    <row r="19" spans="1:9" ht="18.75" x14ac:dyDescent="0.3">
      <c r="A19" s="107" t="s">
        <v>134</v>
      </c>
      <c r="B19" s="105">
        <v>0</v>
      </c>
      <c r="C19" s="100">
        <v>200</v>
      </c>
      <c r="D19" s="99">
        <f t="shared" si="6"/>
        <v>0</v>
      </c>
      <c r="E19" s="99">
        <f t="shared" si="7"/>
        <v>0</v>
      </c>
      <c r="F19" s="101">
        <f t="shared" si="8"/>
        <v>0</v>
      </c>
    </row>
    <row r="20" spans="1:9" ht="19.5" thickBot="1" x14ac:dyDescent="0.35">
      <c r="A20" s="108" t="s">
        <v>133</v>
      </c>
      <c r="B20" s="105">
        <v>0</v>
      </c>
      <c r="C20" s="100">
        <v>200</v>
      </c>
      <c r="D20" s="99">
        <f t="shared" si="6"/>
        <v>0</v>
      </c>
      <c r="E20" s="99">
        <f t="shared" si="7"/>
        <v>0</v>
      </c>
      <c r="F20" s="101">
        <f t="shared" si="8"/>
        <v>0</v>
      </c>
    </row>
    <row r="21" spans="1:9" ht="19.5" thickBot="1" x14ac:dyDescent="0.35">
      <c r="A21" s="108" t="s">
        <v>168</v>
      </c>
      <c r="B21" s="106">
        <v>0</v>
      </c>
      <c r="C21" s="102">
        <v>200</v>
      </c>
      <c r="D21" s="103">
        <f t="shared" si="6"/>
        <v>0</v>
      </c>
      <c r="E21" s="103">
        <f t="shared" si="7"/>
        <v>0</v>
      </c>
      <c r="F21" s="104">
        <f t="shared" si="8"/>
        <v>0</v>
      </c>
    </row>
    <row r="22" spans="1:9" ht="15.75" x14ac:dyDescent="0.25">
      <c r="B22" s="98"/>
      <c r="C22" s="98"/>
      <c r="D22" s="19"/>
      <c r="E22" s="19"/>
    </row>
    <row r="23" spans="1:9" x14ac:dyDescent="0.2">
      <c r="A23" s="50"/>
    </row>
    <row r="24" spans="1:9" ht="18.75" x14ac:dyDescent="0.2">
      <c r="A24" s="179" t="s">
        <v>145</v>
      </c>
      <c r="B24" s="179"/>
      <c r="C24" s="179"/>
    </row>
    <row r="25" spans="1:9" ht="18.75" x14ac:dyDescent="0.2">
      <c r="A25" s="179" t="s">
        <v>170</v>
      </c>
      <c r="B25" s="179"/>
      <c r="C25" s="179"/>
    </row>
    <row r="26" spans="1:9" ht="18.75" x14ac:dyDescent="0.2">
      <c r="A26" s="123" t="s">
        <v>159</v>
      </c>
      <c r="B26" s="123"/>
      <c r="C26" s="123"/>
    </row>
    <row r="27" spans="1:9" ht="18.75" x14ac:dyDescent="0.2">
      <c r="A27" s="123" t="s">
        <v>146</v>
      </c>
      <c r="B27" s="123"/>
      <c r="C27" s="123"/>
      <c r="D27" s="120"/>
      <c r="E27" s="120"/>
    </row>
    <row r="28" spans="1:9" ht="18.75" x14ac:dyDescent="0.2">
      <c r="A28" s="123" t="s">
        <v>147</v>
      </c>
      <c r="B28" s="123"/>
      <c r="C28" s="123"/>
      <c r="D28" s="121"/>
      <c r="E28" s="121"/>
      <c r="F28" s="180"/>
      <c r="G28" s="180"/>
      <c r="H28" s="180"/>
      <c r="I28" s="180"/>
    </row>
    <row r="29" spans="1:9" ht="18.75" x14ac:dyDescent="0.2">
      <c r="A29" s="179" t="s">
        <v>148</v>
      </c>
      <c r="B29" s="179"/>
      <c r="C29" s="179"/>
      <c r="D29" s="120"/>
      <c r="E29" s="120"/>
      <c r="F29" s="180"/>
      <c r="G29" s="180"/>
      <c r="H29" s="180"/>
      <c r="I29" s="180"/>
    </row>
    <row r="30" spans="1:9" ht="18.75" x14ac:dyDescent="0.2">
      <c r="A30" s="179" t="s">
        <v>171</v>
      </c>
      <c r="B30" s="179"/>
      <c r="C30" s="179"/>
      <c r="D30" s="120"/>
      <c r="E30" s="120"/>
      <c r="F30" s="180"/>
      <c r="G30" s="180"/>
      <c r="H30" s="180"/>
      <c r="I30" s="180"/>
    </row>
    <row r="31" spans="1:9" x14ac:dyDescent="0.2">
      <c r="C31" s="120"/>
      <c r="D31" s="120"/>
      <c r="E31" s="120"/>
      <c r="F31" s="180"/>
      <c r="G31" s="180"/>
      <c r="H31" s="180"/>
      <c r="I31" s="180"/>
    </row>
  </sheetData>
  <mergeCells count="12">
    <mergeCell ref="F31:I31"/>
    <mergeCell ref="A24:C24"/>
    <mergeCell ref="A25:C25"/>
    <mergeCell ref="A29:C29"/>
    <mergeCell ref="F28:I28"/>
    <mergeCell ref="F29:I29"/>
    <mergeCell ref="A1:H1"/>
    <mergeCell ref="A2:H2"/>
    <mergeCell ref="A12:F12"/>
    <mergeCell ref="A13:F13"/>
    <mergeCell ref="A30:C30"/>
    <mergeCell ref="F30:I30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22" sqref="C22"/>
    </sheetView>
  </sheetViews>
  <sheetFormatPr defaultColWidth="11.42578125" defaultRowHeight="18.75" x14ac:dyDescent="0.3"/>
  <cols>
    <col min="1" max="1" width="25.42578125" style="22" bestFit="1" customWidth="1"/>
    <col min="2" max="2" width="4.85546875" style="22" customWidth="1"/>
    <col min="3" max="3" width="47.42578125" style="22" bestFit="1" customWidth="1"/>
    <col min="4" max="4" width="5.85546875" style="22" customWidth="1"/>
    <col min="5" max="5" width="32" style="22" bestFit="1" customWidth="1"/>
    <col min="6" max="6" width="11.42578125" style="22" customWidth="1"/>
    <col min="7" max="7" width="18" style="21" bestFit="1" customWidth="1"/>
    <col min="8" max="8" width="11.42578125" style="22" customWidth="1"/>
    <col min="9" max="9" width="13.7109375" style="22" bestFit="1" customWidth="1"/>
    <col min="10" max="16384" width="11.42578125" style="22"/>
  </cols>
  <sheetData>
    <row r="1" spans="1:9" x14ac:dyDescent="0.3">
      <c r="A1" s="24"/>
      <c r="B1" s="24"/>
    </row>
    <row r="2" spans="1:9" x14ac:dyDescent="0.3">
      <c r="A2" s="25" t="s">
        <v>37</v>
      </c>
      <c r="B2" s="24"/>
      <c r="C2" s="87" t="s">
        <v>38</v>
      </c>
      <c r="E2" s="91" t="s">
        <v>87</v>
      </c>
      <c r="G2" s="26" t="s">
        <v>50</v>
      </c>
      <c r="I2" s="48" t="s">
        <v>40</v>
      </c>
    </row>
    <row r="3" spans="1:9" x14ac:dyDescent="0.3">
      <c r="A3" s="27" t="s">
        <v>0</v>
      </c>
      <c r="B3" s="28"/>
      <c r="C3" s="88" t="s">
        <v>75</v>
      </c>
      <c r="E3" s="92" t="s">
        <v>85</v>
      </c>
      <c r="G3" s="29" t="s">
        <v>48</v>
      </c>
      <c r="I3" s="40" t="s">
        <v>80</v>
      </c>
    </row>
    <row r="4" spans="1:9" x14ac:dyDescent="0.3">
      <c r="A4" s="27" t="s">
        <v>1</v>
      </c>
      <c r="B4" s="28"/>
      <c r="C4" s="88" t="s">
        <v>68</v>
      </c>
      <c r="E4" s="92" t="s">
        <v>86</v>
      </c>
      <c r="G4" s="29" t="s">
        <v>47</v>
      </c>
      <c r="I4" s="40" t="s">
        <v>79</v>
      </c>
    </row>
    <row r="5" spans="1:9" x14ac:dyDescent="0.3">
      <c r="A5" s="27" t="s">
        <v>2</v>
      </c>
      <c r="B5" s="28"/>
      <c r="C5" s="88" t="s">
        <v>73</v>
      </c>
      <c r="E5" s="93" t="s">
        <v>90</v>
      </c>
      <c r="G5" s="29" t="s">
        <v>49</v>
      </c>
      <c r="I5" s="40" t="s">
        <v>81</v>
      </c>
    </row>
    <row r="6" spans="1:9" x14ac:dyDescent="0.3">
      <c r="A6" s="27" t="s">
        <v>3</v>
      </c>
      <c r="B6" s="28"/>
      <c r="C6" s="88" t="s">
        <v>74</v>
      </c>
      <c r="E6"/>
      <c r="G6" s="29" t="s">
        <v>61</v>
      </c>
      <c r="I6" s="40" t="s">
        <v>82</v>
      </c>
    </row>
    <row r="7" spans="1:9" x14ac:dyDescent="0.3">
      <c r="A7" s="27" t="s">
        <v>4</v>
      </c>
      <c r="B7" s="28"/>
      <c r="C7" s="88" t="s">
        <v>67</v>
      </c>
      <c r="E7"/>
    </row>
    <row r="8" spans="1:9" x14ac:dyDescent="0.3">
      <c r="A8" s="27" t="s">
        <v>5</v>
      </c>
      <c r="B8" s="28"/>
      <c r="C8" s="88" t="s">
        <v>149</v>
      </c>
      <c r="E8" s="30" t="s">
        <v>42</v>
      </c>
      <c r="F8" s="23"/>
      <c r="G8" s="31" t="s">
        <v>64</v>
      </c>
      <c r="H8" s="23"/>
      <c r="I8" s="23"/>
    </row>
    <row r="9" spans="1:9" x14ac:dyDescent="0.3">
      <c r="A9" s="27" t="s">
        <v>6</v>
      </c>
      <c r="B9" s="28"/>
      <c r="C9" s="88" t="s">
        <v>152</v>
      </c>
      <c r="E9" s="32" t="s">
        <v>41</v>
      </c>
      <c r="G9" s="33" t="s">
        <v>45</v>
      </c>
    </row>
    <row r="10" spans="1:9" x14ac:dyDescent="0.3">
      <c r="A10" s="27" t="s">
        <v>7</v>
      </c>
      <c r="B10" s="28"/>
      <c r="C10" s="88" t="s">
        <v>150</v>
      </c>
      <c r="E10" s="32" t="s">
        <v>44</v>
      </c>
      <c r="G10" s="34" t="s">
        <v>90</v>
      </c>
    </row>
    <row r="11" spans="1:9" x14ac:dyDescent="0.3">
      <c r="A11" s="27" t="s">
        <v>8</v>
      </c>
      <c r="B11" s="28"/>
      <c r="C11" s="88" t="s">
        <v>151</v>
      </c>
      <c r="E11" s="35" t="s">
        <v>43</v>
      </c>
      <c r="G11" s="34" t="s">
        <v>46</v>
      </c>
    </row>
    <row r="12" spans="1:9" x14ac:dyDescent="0.3">
      <c r="A12" s="27" t="s">
        <v>9</v>
      </c>
      <c r="B12" s="28"/>
      <c r="C12" s="88" t="s">
        <v>160</v>
      </c>
      <c r="E12"/>
      <c r="G12"/>
    </row>
    <row r="13" spans="1:9" x14ac:dyDescent="0.3">
      <c r="A13" s="27" t="s">
        <v>10</v>
      </c>
      <c r="B13" s="28"/>
      <c r="C13" s="88" t="s">
        <v>165</v>
      </c>
      <c r="E13" s="89" t="s">
        <v>77</v>
      </c>
    </row>
    <row r="14" spans="1:9" x14ac:dyDescent="0.3">
      <c r="A14" s="27" t="s">
        <v>11</v>
      </c>
      <c r="B14" s="28"/>
      <c r="C14" s="88" t="s">
        <v>163</v>
      </c>
      <c r="E14" s="90" t="s">
        <v>78</v>
      </c>
      <c r="G14" s="36" t="s">
        <v>39</v>
      </c>
    </row>
    <row r="15" spans="1:9" x14ac:dyDescent="0.3">
      <c r="A15" s="27" t="s">
        <v>12</v>
      </c>
      <c r="B15" s="28"/>
      <c r="C15" s="88" t="s">
        <v>164</v>
      </c>
      <c r="E15" s="90" t="s">
        <v>98</v>
      </c>
      <c r="G15" s="37">
        <v>10</v>
      </c>
    </row>
    <row r="16" spans="1:9" x14ac:dyDescent="0.3">
      <c r="A16" s="27" t="s">
        <v>13</v>
      </c>
      <c r="B16" s="28"/>
      <c r="C16" s="88" t="s">
        <v>155</v>
      </c>
      <c r="G16" s="37">
        <v>5</v>
      </c>
    </row>
    <row r="17" spans="1:7" x14ac:dyDescent="0.3">
      <c r="A17" s="27" t="s">
        <v>14</v>
      </c>
      <c r="B17" s="28"/>
      <c r="C17" s="88" t="s">
        <v>173</v>
      </c>
      <c r="E17" s="94" t="s">
        <v>132</v>
      </c>
      <c r="G17" s="37">
        <v>2</v>
      </c>
    </row>
    <row r="18" spans="1:7" x14ac:dyDescent="0.3">
      <c r="A18" s="27" t="s">
        <v>15</v>
      </c>
      <c r="B18" s="28"/>
      <c r="C18" s="88" t="s">
        <v>153</v>
      </c>
      <c r="E18" s="95" t="s">
        <v>45</v>
      </c>
      <c r="G18" s="37">
        <v>1</v>
      </c>
    </row>
    <row r="19" spans="1:7" x14ac:dyDescent="0.3">
      <c r="A19" s="27" t="s">
        <v>16</v>
      </c>
      <c r="B19" s="28"/>
      <c r="C19" s="88" t="s">
        <v>154</v>
      </c>
      <c r="E19" s="95" t="s">
        <v>46</v>
      </c>
    </row>
    <row r="20" spans="1:7" x14ac:dyDescent="0.3">
      <c r="A20" s="27" t="s">
        <v>17</v>
      </c>
      <c r="B20" s="28"/>
      <c r="C20" s="88" t="s">
        <v>114</v>
      </c>
      <c r="E20"/>
      <c r="G20" s="38" t="s">
        <v>51</v>
      </c>
    </row>
    <row r="21" spans="1:7" x14ac:dyDescent="0.3">
      <c r="A21" s="27" t="s">
        <v>18</v>
      </c>
      <c r="B21" s="28"/>
      <c r="C21" s="88" t="s">
        <v>115</v>
      </c>
      <c r="E21"/>
      <c r="G21" s="39" t="s">
        <v>52</v>
      </c>
    </row>
    <row r="22" spans="1:7" x14ac:dyDescent="0.3">
      <c r="A22" s="27" t="s">
        <v>19</v>
      </c>
      <c r="B22" s="28"/>
      <c r="C22" s="88" t="s">
        <v>121</v>
      </c>
      <c r="E22"/>
      <c r="G22" s="39" t="s">
        <v>53</v>
      </c>
    </row>
    <row r="23" spans="1:7" x14ac:dyDescent="0.3">
      <c r="A23" s="27" t="s">
        <v>20</v>
      </c>
      <c r="B23" s="28"/>
      <c r="C23" s="88" t="s">
        <v>109</v>
      </c>
      <c r="E23"/>
      <c r="G23" s="39" t="s">
        <v>54</v>
      </c>
    </row>
    <row r="24" spans="1:7" x14ac:dyDescent="0.3">
      <c r="A24" s="27" t="s">
        <v>21</v>
      </c>
      <c r="B24" s="28"/>
      <c r="C24" s="88" t="s">
        <v>130</v>
      </c>
      <c r="E24"/>
      <c r="G24" s="39" t="s">
        <v>55</v>
      </c>
    </row>
    <row r="25" spans="1:7" x14ac:dyDescent="0.3">
      <c r="A25" s="27" t="s">
        <v>22</v>
      </c>
      <c r="B25" s="28"/>
      <c r="C25" s="88" t="s">
        <v>122</v>
      </c>
      <c r="E25"/>
      <c r="G25" s="39" t="s">
        <v>56</v>
      </c>
    </row>
    <row r="26" spans="1:7" x14ac:dyDescent="0.3">
      <c r="A26" s="27" t="s">
        <v>23</v>
      </c>
      <c r="B26" s="28"/>
      <c r="C26" s="88" t="s">
        <v>131</v>
      </c>
      <c r="E26"/>
      <c r="G26" s="39" t="s">
        <v>57</v>
      </c>
    </row>
    <row r="27" spans="1:7" x14ac:dyDescent="0.3">
      <c r="A27" s="27" t="s">
        <v>24</v>
      </c>
      <c r="B27" s="28"/>
      <c r="C27" s="88" t="s">
        <v>123</v>
      </c>
      <c r="G27" s="39" t="s">
        <v>58</v>
      </c>
    </row>
    <row r="28" spans="1:7" x14ac:dyDescent="0.3">
      <c r="A28" s="27" t="s">
        <v>25</v>
      </c>
      <c r="B28" s="28"/>
      <c r="C28" s="88" t="s">
        <v>124</v>
      </c>
      <c r="G28" s="39" t="s">
        <v>59</v>
      </c>
    </row>
    <row r="29" spans="1:7" x14ac:dyDescent="0.3">
      <c r="A29" s="27" t="s">
        <v>26</v>
      </c>
      <c r="B29" s="28"/>
      <c r="C29" s="88" t="s">
        <v>140</v>
      </c>
      <c r="G29"/>
    </row>
    <row r="30" spans="1:7" x14ac:dyDescent="0.3">
      <c r="A30" s="27" t="s">
        <v>27</v>
      </c>
      <c r="B30" s="28"/>
      <c r="C30" s="88" t="s">
        <v>113</v>
      </c>
    </row>
    <row r="31" spans="1:7" x14ac:dyDescent="0.3">
      <c r="A31" s="27" t="s">
        <v>28</v>
      </c>
      <c r="B31" s="28"/>
      <c r="C31" s="88" t="s">
        <v>112</v>
      </c>
    </row>
    <row r="32" spans="1:7" x14ac:dyDescent="0.3">
      <c r="A32" s="27" t="s">
        <v>29</v>
      </c>
      <c r="B32" s="28"/>
      <c r="C32" s="88" t="s">
        <v>108</v>
      </c>
    </row>
    <row r="33" spans="1:3" x14ac:dyDescent="0.3">
      <c r="A33" s="27" t="s">
        <v>30</v>
      </c>
      <c r="B33" s="28"/>
      <c r="C33" s="88" t="s">
        <v>161</v>
      </c>
    </row>
    <row r="34" spans="1:3" x14ac:dyDescent="0.3">
      <c r="A34" s="27"/>
      <c r="B34" s="28"/>
      <c r="C34" s="88" t="s">
        <v>128</v>
      </c>
    </row>
    <row r="35" spans="1:3" x14ac:dyDescent="0.3">
      <c r="A35" s="27"/>
      <c r="B35" s="28"/>
      <c r="C35" s="88" t="s">
        <v>110</v>
      </c>
    </row>
    <row r="36" spans="1:3" x14ac:dyDescent="0.3">
      <c r="A36"/>
      <c r="B36" s="28"/>
      <c r="C36" s="88" t="s">
        <v>111</v>
      </c>
    </row>
    <row r="37" spans="1:3" x14ac:dyDescent="0.3">
      <c r="A37" s="24"/>
      <c r="B37" s="28"/>
      <c r="C37" s="88" t="s">
        <v>162</v>
      </c>
    </row>
    <row r="38" spans="1:3" x14ac:dyDescent="0.3">
      <c r="A38" s="24"/>
      <c r="B38" s="28"/>
      <c r="C38" s="88" t="s">
        <v>129</v>
      </c>
    </row>
    <row r="39" spans="1:3" x14ac:dyDescent="0.3">
      <c r="A39" s="24"/>
      <c r="B39" s="28"/>
      <c r="C39" s="88" t="s">
        <v>72</v>
      </c>
    </row>
    <row r="40" spans="1:3" x14ac:dyDescent="0.3">
      <c r="A40" s="24"/>
      <c r="B40" s="28"/>
      <c r="C40" s="88" t="s">
        <v>70</v>
      </c>
    </row>
    <row r="41" spans="1:3" x14ac:dyDescent="0.3">
      <c r="A41" s="24"/>
      <c r="B41" s="24"/>
      <c r="C41" s="88" t="s">
        <v>71</v>
      </c>
    </row>
    <row r="42" spans="1:3" x14ac:dyDescent="0.3">
      <c r="A42" s="24"/>
      <c r="B42" s="24"/>
      <c r="C42" s="88" t="s">
        <v>69</v>
      </c>
    </row>
    <row r="43" spans="1:3" x14ac:dyDescent="0.3">
      <c r="A43" s="24"/>
      <c r="B43" s="24"/>
    </row>
    <row r="44" spans="1:3" x14ac:dyDescent="0.3">
      <c r="A44" s="24"/>
      <c r="B44" s="24"/>
    </row>
    <row r="45" spans="1:3" ht="22.5" customHeight="1" x14ac:dyDescent="0.3">
      <c r="A45" s="24"/>
      <c r="B45" s="24"/>
    </row>
    <row r="46" spans="1:3" x14ac:dyDescent="0.3">
      <c r="A46" s="24"/>
      <c r="B46" s="24"/>
    </row>
  </sheetData>
  <autoFilter ref="C2:C31">
    <sortState ref="C3:C41">
      <sortCondition ref="C2:C31"/>
    </sortState>
  </autoFilter>
  <phoneticPr fontId="2" type="noConversion"/>
  <pageMargins left="0.75" right="0.75" top="1" bottom="1" header="0.5" footer="0.5"/>
  <pageSetup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B7619F7E07248A3B01B0CA03BC190" ma:contentTypeVersion="10" ma:contentTypeDescription="Create a new document." ma:contentTypeScope="" ma:versionID="2f4cfa31ab7774c45d5e806c951b56ec">
  <xsd:schema xmlns:xsd="http://www.w3.org/2001/XMLSchema" xmlns:xs="http://www.w3.org/2001/XMLSchema" xmlns:p="http://schemas.microsoft.com/office/2006/metadata/properties" xmlns:ns2="9191be44-f5ca-4c97-aa44-6dc4a6f1f093" targetNamespace="http://schemas.microsoft.com/office/2006/metadata/properties" ma:root="true" ma:fieldsID="531c6bcfd1959664ae28cd97d8219aa5" ns2:_="">
    <xsd:import namespace="9191be44-f5ca-4c97-aa44-6dc4a6f1f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1be44-f5ca-4c97-aa44-6dc4a6f1f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7E0605-4880-4895-A305-04907991DF8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9191be44-f5ca-4c97-aa44-6dc4a6f1f09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12C3C44-A135-4E13-82C9-A7D18844AD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6E7F5-7C54-42BA-A079-CEB44836F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91be44-f5ca-4c97-aa44-6dc4a6f1f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PhytoCounting</vt:lpstr>
      <vt:lpstr>Cell per Liter Calculator</vt:lpstr>
      <vt:lpstr>StationList</vt:lpstr>
      <vt:lpstr>analysistype</vt:lpstr>
      <vt:lpstr>coverage</vt:lpstr>
      <vt:lpstr>fixtype</vt:lpstr>
      <vt:lpstr>jellet</vt:lpstr>
      <vt:lpstr>liters</vt:lpstr>
      <vt:lpstr>otheramounts</vt:lpstr>
      <vt:lpstr>PhytoCounting!Print_Area</vt:lpstr>
      <vt:lpstr>QAQC</vt:lpstr>
      <vt:lpstr>requiredamounts</vt:lpstr>
      <vt:lpstr>sitenameandnumber</vt:lpstr>
      <vt:lpstr>specieslist</vt:lpstr>
      <vt:lpstr>wind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alison.sirois</dc:creator>
  <cp:lastModifiedBy>Windows User</cp:lastModifiedBy>
  <cp:lastPrinted>2020-05-18T19:04:00Z</cp:lastPrinted>
  <dcterms:created xsi:type="dcterms:W3CDTF">2007-04-20T18:18:22Z</dcterms:created>
  <dcterms:modified xsi:type="dcterms:W3CDTF">2020-05-18T19:04:33Z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0x010100F43B7619F7E07248A3B01B0CA03BC190</vt:lpwstr>
  </property>
</Properties>
</file>